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Most km 16,335 tr..." sheetId="2" r:id="rId2"/>
    <sheet name="SO 02 - Most km 19,881 tr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Most km 16,335 tr...'!$C$118:$K$147</definedName>
    <definedName name="_xlnm.Print_Area" localSheetId="1">'SO 01 - Most km 16,335 tr...'!$C$4:$J$76,'SO 01 - Most km 16,335 tr...'!$C$82:$J$100,'SO 01 - Most km 16,335 tr...'!$C$106:$J$147</definedName>
    <definedName name="_xlnm.Print_Titles" localSheetId="1">'SO 01 - Most km 16,335 tr...'!$118:$118</definedName>
    <definedName name="_xlnm._FilterDatabase" localSheetId="2" hidden="1">'SO 02 - Most km 19,881 tr...'!$C$118:$K$147</definedName>
    <definedName name="_xlnm.Print_Area" localSheetId="2">'SO 02 - Most km 19,881 tr...'!$C$4:$J$76,'SO 02 - Most km 19,881 tr...'!$C$82:$J$100,'SO 02 - Most km 19,881 tr...'!$C$106:$J$147</definedName>
    <definedName name="_xlnm.Print_Titles" localSheetId="2">'SO 02 - Most km 19,881 tr...'!$118:$118</definedName>
  </definedNames>
  <calcPr/>
</workbook>
</file>

<file path=xl/calcChain.xml><?xml version="1.0" encoding="utf-8"?>
<calcChain xmlns="http://schemas.openxmlformats.org/spreadsheetml/2006/main">
  <c i="3" l="1" r="T127"/>
  <c r="R127"/>
  <c r="T121"/>
  <c r="T120"/>
  <c r="T119"/>
  <c r="J37"/>
  <c r="J36"/>
  <c i="1" r="AY96"/>
  <c i="3" r="J35"/>
  <c i="1" r="AX96"/>
  <c i="3"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2"/>
  <c r="BH122"/>
  <c r="BG122"/>
  <c r="BF122"/>
  <c r="T122"/>
  <c r="R122"/>
  <c r="R121"/>
  <c r="R120"/>
  <c r="R119"/>
  <c r="P122"/>
  <c r="P121"/>
  <c r="F113"/>
  <c r="E111"/>
  <c r="F89"/>
  <c r="E87"/>
  <c r="J24"/>
  <c r="E24"/>
  <c r="J116"/>
  <c r="J23"/>
  <c r="J21"/>
  <c r="E21"/>
  <c r="J91"/>
  <c r="J20"/>
  <c r="J18"/>
  <c r="E18"/>
  <c r="F116"/>
  <c r="J17"/>
  <c r="J15"/>
  <c r="E15"/>
  <c r="F115"/>
  <c r="J14"/>
  <c r="J12"/>
  <c r="J113"/>
  <c r="E7"/>
  <c r="E109"/>
  <c i="2" r="J37"/>
  <c r="J36"/>
  <c i="1" r="AY95"/>
  <c i="2" r="J35"/>
  <c i="1" r="AX95"/>
  <c i="2"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2"/>
  <c r="BH122"/>
  <c r="BG122"/>
  <c r="BF122"/>
  <c r="T122"/>
  <c r="T121"/>
  <c r="R122"/>
  <c r="R121"/>
  <c r="P122"/>
  <c r="P121"/>
  <c r="F113"/>
  <c r="E111"/>
  <c r="F89"/>
  <c r="E87"/>
  <c r="J24"/>
  <c r="E24"/>
  <c r="J116"/>
  <c r="J23"/>
  <c r="J21"/>
  <c r="E21"/>
  <c r="J115"/>
  <c r="J20"/>
  <c r="J18"/>
  <c r="E18"/>
  <c r="F116"/>
  <c r="J17"/>
  <c r="J15"/>
  <c r="E15"/>
  <c r="F115"/>
  <c r="J14"/>
  <c r="J12"/>
  <c r="J113"/>
  <c r="E7"/>
  <c r="E109"/>
  <c i="1" r="L90"/>
  <c r="AM90"/>
  <c r="AM89"/>
  <c r="L89"/>
  <c r="AM87"/>
  <c r="L87"/>
  <c r="L85"/>
  <c r="L84"/>
  <c i="3" r="BK128"/>
  <c i="2" r="BK143"/>
  <c r="J138"/>
  <c r="J122"/>
  <c i="3" r="BK143"/>
  <c r="J128"/>
  <c i="2" r="J34"/>
  <c r="BK133"/>
  <c r="BK128"/>
  <c r="BK122"/>
  <c r="F37"/>
  <c i="3" r="J133"/>
  <c i="2" r="F35"/>
  <c i="3" r="BK138"/>
  <c r="BK122"/>
  <c i="2" r="J143"/>
  <c r="BK138"/>
  <c i="1" r="AS94"/>
  <c i="2" r="F36"/>
  <c r="J133"/>
  <c r="J128"/>
  <c r="F34"/>
  <c i="3" r="BK133"/>
  <c r="J138"/>
  <c r="J143"/>
  <c r="J122"/>
  <c l="1" r="BK127"/>
  <c r="J127"/>
  <c r="J99"/>
  <c i="2" r="R127"/>
  <c r="R120"/>
  <c r="R119"/>
  <c i="3" r="P127"/>
  <c r="P120"/>
  <c r="P119"/>
  <c i="1" r="AU96"/>
  <c i="2" r="BK127"/>
  <c r="P127"/>
  <c r="P120"/>
  <c r="P119"/>
  <c i="1" r="AU95"/>
  <c i="2" r="T127"/>
  <c r="T120"/>
  <c r="T119"/>
  <c r="BK121"/>
  <c r="J121"/>
  <c r="J98"/>
  <c i="3" r="BK121"/>
  <c r="J121"/>
  <c r="J98"/>
  <c r="E85"/>
  <c r="F92"/>
  <c r="BE122"/>
  <c r="BE128"/>
  <c r="J89"/>
  <c r="BE133"/>
  <c r="F91"/>
  <c r="J115"/>
  <c r="BE138"/>
  <c i="2" r="J127"/>
  <c r="J99"/>
  <c i="3" r="J92"/>
  <c r="BE143"/>
  <c i="1" r="BA95"/>
  <c i="2" r="E85"/>
  <c r="J89"/>
  <c r="F91"/>
  <c r="J91"/>
  <c r="F92"/>
  <c r="J92"/>
  <c r="BE122"/>
  <c r="BE128"/>
  <c r="BE133"/>
  <c r="BE138"/>
  <c r="BE143"/>
  <c i="1" r="BB95"/>
  <c r="BC95"/>
  <c r="AW95"/>
  <c r="BD95"/>
  <c i="3" r="F35"/>
  <c i="1" r="BB96"/>
  <c r="BB94"/>
  <c r="W31"/>
  <c i="3" r="F36"/>
  <c i="1" r="BC96"/>
  <c r="BC94"/>
  <c r="W32"/>
  <c i="3" r="F34"/>
  <c i="1" r="BA96"/>
  <c r="BA94"/>
  <c r="W30"/>
  <c i="3" r="J34"/>
  <c i="1" r="AW96"/>
  <c i="3" r="F37"/>
  <c i="1" r="BD96"/>
  <c r="BD94"/>
  <c r="W33"/>
  <c i="2" l="1" r="BK120"/>
  <c r="BK119"/>
  <c r="J119"/>
  <c i="3" r="BK120"/>
  <c r="J120"/>
  <c r="J97"/>
  <c i="2" r="J30"/>
  <c i="1" r="AG95"/>
  <c i="2" r="J33"/>
  <c i="1" r="AV95"/>
  <c r="AT95"/>
  <c r="AN95"/>
  <c i="2" r="F33"/>
  <c i="1" r="AZ95"/>
  <c r="AY94"/>
  <c r="AW94"/>
  <c r="AK30"/>
  <c r="AU94"/>
  <c r="AX94"/>
  <c i="3" r="J33"/>
  <c i="1" r="AV96"/>
  <c r="AT96"/>
  <c i="3" r="F33"/>
  <c i="1" r="AZ96"/>
  <c i="3" l="1" r="BK119"/>
  <c r="J119"/>
  <c i="2" r="J120"/>
  <c r="J97"/>
  <c r="J96"/>
  <c r="J39"/>
  <c i="3" r="J30"/>
  <c i="1" r="AG96"/>
  <c r="AG94"/>
  <c r="AK26"/>
  <c r="AZ94"/>
  <c r="W29"/>
  <c i="3" l="1" r="J39"/>
  <c r="J96"/>
  <c i="1" r="AN9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<sst xmlns="http://schemas.openxmlformats.org/spreadsheetml/2006/main">
  <si>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</si>
  <si>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</si>
  <si>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</si>
  <si>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</si>
  <si>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{6a438641-9a42-4388-b7cb-bbb6633528be}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</si>
  <si>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</si>
  <si>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</si>
  <si>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</si>
  <si>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</si>
  <si>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</si>
  <si>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</si>
  <si>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</si>
  <si>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</si>
  <si>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</si>
  <si>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2025_01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</si>
  <si>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</si>
  <si>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</si>
  <si>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Inspekční činnost a dozor při provádění protikorozní ochrany na ocelových konstrukcích mostů v úseku trati Lipová Lázně</t>
  </si>
  <si>
    <t>KSO:</t>
  </si>
  <si>
    <t>CC-CZ:</t>
  </si>
  <si>
    <t>Místo:</t>
  </si>
  <si>
    <t xml:space="preserve"> </t>
  </si>
  <si>
    <t>Datum:</t>
  </si>
  <si>
    <t>8. 9. 2025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</si>
  <si>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</si>
  <si>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</si>
  <si>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</si>
  <si>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</si>
  <si>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</si>
  <si>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</si>
  <si>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</si>
  <si>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</si>
  <si>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</si>
  <si>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</si>
  <si>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</si>
  <si>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</si>
  <si>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</si>
  <si>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</si>
  <si>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</si>
  <si>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</si>
  <si>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</si>
  <si>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</si>
  <si>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</si>
  <si>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</si>
  <si>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</si>
  <si>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</si>
  <si>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</si>
  <si>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</si>
  <si>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</si>
  <si>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</si>
  <si>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</si>
  <si>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</si>
  <si>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</si>
  <si>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</si>
  <si>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</si>
  <si>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</si>
  <si>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</si>
  <si>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</si>
  <si>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</si>
  <si>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</si>
  <si>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</si>
  <si>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</si>
  <si>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</si>
  <si>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</si>
  <si>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</si>
  <si>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</si>
  <si>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</si>
  <si>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</si>
  <si>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</si>
  <si>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</si>
  <si>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</si>
  <si>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</si>
  <si>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</si>
  <si>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</si>
  <si>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</si>
  <si>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</si>
  <si>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</si>
  <si>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</si>
  <si>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</si>
  <si>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Most km 16,335 trati Lipová Lázně - Bernartice</t>
  </si>
  <si>
    <t>STA</t>
  </si>
  <si>
    <t>1</t>
  </si>
  <si>
    <t>{425c4280-03df-4a20-bf2a-8ec98c78ce5e}</t>
  </si>
  <si>
    <t>2</t>
  </si>
  <si>
    <t>SO 02</t>
  </si>
  <si>
    <t>Most km 19,881 trati Lipová Lázně - Bernartice</t>
  </si>
  <si>
    <t>{97c81d54-cee7-4082-87bd-c7b139e481a1}</t>
  </si>
  <si>
    <t>KRYCÍ LIST SOUPISU PRACÍ</t>
  </si>
  <si>
    <t>Objekt:</t>
  </si>
  <si>
    <t>SO 01 - Most km 16,335 trati Lipová Lázně - Bernartice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</si>
  <si>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</si>
  <si>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</si>
  <si>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</si>
  <si>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</si>
  <si>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</si>
  <si>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</si>
  <si>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zeměměřičské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</si>
  <si>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</si>
  <si>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</si>
  <si>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</si>
  <si>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</si>
  <si>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</si>
  <si>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</si>
  <si>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</si>
  <si>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</si>
  <si>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</si>
  <si>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</si>
  <si>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</si>
  <si>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</si>
  <si>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</si>
  <si>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</si>
  <si>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</si>
  <si>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</si>
  <si>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</si>
  <si>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</si>
  <si>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</si>
  <si>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zeměměřičské a projektové práce</t>
  </si>
  <si>
    <t>K</t>
  </si>
  <si>
    <t>013254000</t>
  </si>
  <si>
    <t>Dokumentace skutečného provedení stavby</t>
  </si>
  <si>
    <t>…</t>
  </si>
  <si>
    <t>1024</t>
  </si>
  <si>
    <t>-712729804</t>
  </si>
  <si>
    <t>Online PSC</t>
  </si>
  <si>
    <t>https://podminky.urs.cz/item/CS_URS_2025_02/013254000</t>
  </si>
  <si>
    <t>VV</t>
  </si>
  <si>
    <t>Dokumentace skutečného provedení</t>
  </si>
  <si>
    <t>Závěrečný korozní protokol (2 x listinná podoba, 1 x CD)</t>
  </si>
  <si>
    <t>VRN4</t>
  </si>
  <si>
    <t>Inženýrská činnost</t>
  </si>
  <si>
    <t>041903000</t>
  </si>
  <si>
    <t>Dozor jiné osoby</t>
  </si>
  <si>
    <t>-147240872</t>
  </si>
  <si>
    <t>https://podminky.urs.cz/item/CS_URS_2025_02/041903000</t>
  </si>
  <si>
    <t>Očištění podkladu před aplikací základního nátěru</t>
  </si>
  <si>
    <t>kontrola, přejímka včetně dopravy a souvisejících nákladů</t>
  </si>
  <si>
    <t>1141</t>
  </si>
  <si>
    <t>3</t>
  </si>
  <si>
    <t>041903000.1</t>
  </si>
  <si>
    <t>128711925</t>
  </si>
  <si>
    <t>https://podminky.urs.cz/item/CS_URS_2025_02/041903000.1</t>
  </si>
  <si>
    <t>základní nátěr</t>
  </si>
  <si>
    <t>4</t>
  </si>
  <si>
    <t>041903000.2</t>
  </si>
  <si>
    <t>-1581985177</t>
  </si>
  <si>
    <t>https://podminky.urs.cz/item/CS_URS_2025_02/041903000.2</t>
  </si>
  <si>
    <t>mezivrstva(y), pásové nátěry</t>
  </si>
  <si>
    <t>041903000.3</t>
  </si>
  <si>
    <t>-848503805</t>
  </si>
  <si>
    <t>https://podminky.urs.cz/item/CS_URS_2025_02/041903000.3</t>
  </si>
  <si>
    <t>vrchní nátěr</t>
  </si>
  <si>
    <t>SO 02 - Most km 19,881 trati Lipová Lázně - Bernartice</t>
  </si>
  <si>
    <t>156594960</t>
  </si>
  <si>
    <t>2071866465</t>
  </si>
  <si>
    <t>2451</t>
  </si>
  <si>
    <t>-1758665145</t>
  </si>
  <si>
    <t>-1693084765</t>
  </si>
  <si>
    <t>462439590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</si>
</sst>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105</xdr:row>
      <xdr:rowOff>0</xdr:rowOff>
    </xdr:from>
    <xdr:to>
      <xdr:col>9</xdr:col>
      <xdr:colOff>1216025</xdr:colOff>
      <xdr:row>109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105</xdr:row>
      <xdr:rowOff>0</xdr:rowOff>
    </xdr:from>
    <xdr:to>
      <xdr:col>9</xdr:col>
      <xdr:colOff>1216025</xdr:colOff>
      <xdr:row>109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013254000" TargetMode="External" /><Relationship Id="rId2" Type="http://schemas.openxmlformats.org/officeDocument/2006/relationships/hyperlink" Target="https://podminky.urs.cz/item/CS_URS_2025_02/041903000" TargetMode="External" /><Relationship Id="rId3" Type="http://schemas.openxmlformats.org/officeDocument/2006/relationships/hyperlink" Target="https://podminky.urs.cz/item/CS_URS_2025_02/041903000.1" TargetMode="External" /><Relationship Id="rId4" Type="http://schemas.openxmlformats.org/officeDocument/2006/relationships/hyperlink" Target="https://podminky.urs.cz/item/CS_URS_2025_02/041903000.2" TargetMode="External" /><Relationship Id="rId5" Type="http://schemas.openxmlformats.org/officeDocument/2006/relationships/hyperlink" Target="https://podminky.urs.cz/item/CS_URS_2025_02/041903000.3" TargetMode="External" /><Relationship Id="rId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013254000" TargetMode="External" /><Relationship Id="rId2" Type="http://schemas.openxmlformats.org/officeDocument/2006/relationships/hyperlink" Target="https://podminky.urs.cz/item/CS_URS_2025_02/041903000" TargetMode="External" /><Relationship Id="rId3" Type="http://schemas.openxmlformats.org/officeDocument/2006/relationships/hyperlink" Target="https://podminky.urs.cz/item/CS_URS_2025_02/041903000.1" TargetMode="External" /><Relationship Id="rId4" Type="http://schemas.openxmlformats.org/officeDocument/2006/relationships/hyperlink" Target="https://podminky.urs.cz/item/CS_URS_2025_02/041903000.2" TargetMode="External" /><Relationship Id="rId5" Type="http://schemas.openxmlformats.org/officeDocument/2006/relationships/hyperlink" Target="https://podminky.urs.cz/item/CS_URS_2025_02/041903000.3" TargetMode="External" /><Relationship Id="rId6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21</v>
      </c>
      <c r="AK11" s="30" t="s">
        <v>26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27</v>
      </c>
      <c r="AK13" s="30" t="s">
        <v>25</v>
      </c>
      <c r="AN13" s="32" t="s">
        <v>28</v>
      </c>
      <c r="AR13" s="20"/>
      <c r="BE13" s="29"/>
      <c r="BS13" s="17" t="s">
        <v>6</v>
      </c>
    </row>
    <row r="14">
      <c r="B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N14" s="32" t="s">
        <v>28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29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21</v>
      </c>
      <c r="AK17" s="30" t="s">
        <v>26</v>
      </c>
      <c r="AN17" s="25" t="s">
        <v>1</v>
      </c>
      <c r="AR17" s="20"/>
      <c r="BE17" s="29"/>
      <c r="BS17" s="17" t="s">
        <v>30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31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21</v>
      </c>
      <c r="AK20" s="30" t="s">
        <v>26</v>
      </c>
      <c r="AN20" s="25" t="s">
        <v>1</v>
      </c>
      <c r="AR20" s="20"/>
      <c r="BE20" s="29"/>
      <c r="BS20" s="17" t="s">
        <v>3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32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37</v>
      </c>
      <c r="E29" s="3"/>
      <c r="F29" s="30" t="s">
        <v>38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39</v>
      </c>
      <c r="G30" s="3"/>
      <c r="H30" s="3"/>
      <c r="I30" s="3"/>
      <c r="J30" s="3"/>
      <c r="K30" s="3"/>
      <c r="L30" s="43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40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41</v>
      </c>
      <c r="G32" s="3"/>
      <c r="H32" s="3"/>
      <c r="I32" s="3"/>
      <c r="J32" s="3"/>
      <c r="K32" s="3"/>
      <c r="L32" s="43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42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44</v>
      </c>
      <c r="U35" s="48"/>
      <c r="V35" s="48"/>
      <c r="W35" s="48"/>
      <c r="X35" s="50" t="s">
        <v>45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47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48</v>
      </c>
      <c r="AI60" s="39"/>
      <c r="AJ60" s="39"/>
      <c r="AK60" s="39"/>
      <c r="AL60" s="39"/>
      <c r="AM60" s="56" t="s">
        <v>49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50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51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48</v>
      </c>
      <c r="AI75" s="39"/>
      <c r="AJ75" s="39"/>
      <c r="AK75" s="39"/>
      <c r="AL75" s="39"/>
      <c r="AM75" s="56" t="s">
        <v>49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2025_01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Inspekční činnost a dozor při provádění protikorozní ochrany na ocelových konstrukcích mostů v úseku trati Lipová Lázně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8. 9. 2025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29</v>
      </c>
      <c r="AJ89" s="36"/>
      <c r="AK89" s="36"/>
      <c r="AL89" s="36"/>
      <c r="AM89" s="68" t="str">
        <f>IF(E17="","",E17)</f>
        <v xml:space="preserve"> </v>
      </c>
      <c r="AN89" s="4"/>
      <c r="AO89" s="4"/>
      <c r="AP89" s="4"/>
      <c r="AQ89" s="36"/>
      <c r="AR89" s="37"/>
      <c r="AS89" s="69" t="s">
        <v>53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27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31</v>
      </c>
      <c r="AJ90" s="36"/>
      <c r="AK90" s="36"/>
      <c r="AL90" s="36"/>
      <c r="AM90" s="68" t="str">
        <f>IF(E20="","",E20)</f>
        <v xml:space="preserve"> 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54</v>
      </c>
      <c r="D92" s="78"/>
      <c r="E92" s="78"/>
      <c r="F92" s="78"/>
      <c r="G92" s="78"/>
      <c r="H92" s="79"/>
      <c r="I92" s="80" t="s">
        <v>55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56</v>
      </c>
      <c r="AH92" s="78"/>
      <c r="AI92" s="78"/>
      <c r="AJ92" s="78"/>
      <c r="AK92" s="78"/>
      <c r="AL92" s="78"/>
      <c r="AM92" s="78"/>
      <c r="AN92" s="80" t="s">
        <v>57</v>
      </c>
      <c r="AO92" s="78"/>
      <c r="AP92" s="82"/>
      <c r="AQ92" s="83" t="s">
        <v>58</v>
      </c>
      <c r="AR92" s="37"/>
      <c r="AS92" s="84" t="s">
        <v>59</v>
      </c>
      <c r="AT92" s="85" t="s">
        <v>60</v>
      </c>
      <c r="AU92" s="85" t="s">
        <v>61</v>
      </c>
      <c r="AV92" s="85" t="s">
        <v>62</v>
      </c>
      <c r="AW92" s="85" t="s">
        <v>63</v>
      </c>
      <c r="AX92" s="85" t="s">
        <v>64</v>
      </c>
      <c r="AY92" s="85" t="s">
        <v>65</v>
      </c>
      <c r="AZ92" s="85" t="s">
        <v>66</v>
      </c>
      <c r="BA92" s="85" t="s">
        <v>67</v>
      </c>
      <c r="BB92" s="85" t="s">
        <v>68</v>
      </c>
      <c r="BC92" s="85" t="s">
        <v>69</v>
      </c>
      <c r="BD92" s="86" t="s">
        <v>70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71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ROUND(SUM(AG95:AG96),2)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ROUND(SUM(AS95:AS96),2)</f>
        <v>0</v>
      </c>
      <c r="AT94" s="97">
        <f>ROUND(SUM(AV94:AW94),2)</f>
        <v>0</v>
      </c>
      <c r="AU94" s="98">
        <f>ROUND(SUM(AU95:AU96),5)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ROUND(SUM(AZ95:AZ96),2)</f>
        <v>0</v>
      </c>
      <c r="BA94" s="97">
        <f>ROUND(SUM(BA95:BA96),2)</f>
        <v>0</v>
      </c>
      <c r="BB94" s="97">
        <f>ROUND(SUM(BB95:BB96),2)</f>
        <v>0</v>
      </c>
      <c r="BC94" s="97">
        <f>ROUND(SUM(BC95:BC96),2)</f>
        <v>0</v>
      </c>
      <c r="BD94" s="99">
        <f>ROUND(SUM(BD95:BD96),2)</f>
        <v>0</v>
      </c>
      <c r="BE94" s="6"/>
      <c r="BS94" s="100" t="s">
        <v>72</v>
      </c>
      <c r="BT94" s="100" t="s">
        <v>73</v>
      </c>
      <c r="BU94" s="101" t="s">
        <v>74</v>
      </c>
      <c r="BV94" s="100" t="s">
        <v>75</v>
      </c>
      <c r="BW94" s="100" t="s">
        <v>4</v>
      </c>
      <c r="BX94" s="100" t="s">
        <v>76</v>
      </c>
      <c r="CL94" s="100" t="s">
        <v>1</v>
      </c>
    </row>
    <row r="95" s="7" customFormat="1" ht="24.75" customHeight="1">
      <c r="A95" s="102" t="s">
        <v>77</v>
      </c>
      <c r="B95" s="103"/>
      <c r="C95" s="104"/>
      <c r="D95" s="105" t="s">
        <v>78</v>
      </c>
      <c r="E95" s="105"/>
      <c r="F95" s="105"/>
      <c r="G95" s="105"/>
      <c r="H95" s="105"/>
      <c r="I95" s="106"/>
      <c r="J95" s="105" t="s">
        <v>79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'SO 01 - Most km 16,335 tr...'!J30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80</v>
      </c>
      <c r="AR95" s="103"/>
      <c r="AS95" s="109">
        <v>0</v>
      </c>
      <c r="AT95" s="110">
        <f>ROUND(SUM(AV95:AW95),2)</f>
        <v>0</v>
      </c>
      <c r="AU95" s="111">
        <f>'SO 01 - Most km 16,335 tr...'!P119</f>
        <v>0</v>
      </c>
      <c r="AV95" s="110">
        <f>'SO 01 - Most km 16,335 tr...'!J33</f>
        <v>0</v>
      </c>
      <c r="AW95" s="110">
        <f>'SO 01 - Most km 16,335 tr...'!J34</f>
        <v>0</v>
      </c>
      <c r="AX95" s="110">
        <f>'SO 01 - Most km 16,335 tr...'!J35</f>
        <v>0</v>
      </c>
      <c r="AY95" s="110">
        <f>'SO 01 - Most km 16,335 tr...'!J36</f>
        <v>0</v>
      </c>
      <c r="AZ95" s="110">
        <f>'SO 01 - Most km 16,335 tr...'!F33</f>
        <v>0</v>
      </c>
      <c r="BA95" s="110">
        <f>'SO 01 - Most km 16,335 tr...'!F34</f>
        <v>0</v>
      </c>
      <c r="BB95" s="110">
        <f>'SO 01 - Most km 16,335 tr...'!F35</f>
        <v>0</v>
      </c>
      <c r="BC95" s="110">
        <f>'SO 01 - Most km 16,335 tr...'!F36</f>
        <v>0</v>
      </c>
      <c r="BD95" s="112">
        <f>'SO 01 - Most km 16,335 tr...'!F37</f>
        <v>0</v>
      </c>
      <c r="BE95" s="7"/>
      <c r="BT95" s="113" t="s">
        <v>81</v>
      </c>
      <c r="BV95" s="113" t="s">
        <v>75</v>
      </c>
      <c r="BW95" s="113" t="s">
        <v>82</v>
      </c>
      <c r="BX95" s="113" t="s">
        <v>4</v>
      </c>
      <c r="CL95" s="113" t="s">
        <v>1</v>
      </c>
      <c r="CM95" s="113" t="s">
        <v>83</v>
      </c>
    </row>
    <row r="96" s="7" customFormat="1" ht="24.75" customHeight="1">
      <c r="A96" s="102" t="s">
        <v>77</v>
      </c>
      <c r="B96" s="103"/>
      <c r="C96" s="104"/>
      <c r="D96" s="105" t="s">
        <v>84</v>
      </c>
      <c r="E96" s="105"/>
      <c r="F96" s="105"/>
      <c r="G96" s="105"/>
      <c r="H96" s="105"/>
      <c r="I96" s="106"/>
      <c r="J96" s="105" t="s">
        <v>85</v>
      </c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F96" s="105"/>
      <c r="AG96" s="107">
        <f>'SO 02 - Most km 19,881 tr...'!J30</f>
        <v>0</v>
      </c>
      <c r="AH96" s="106"/>
      <c r="AI96" s="106"/>
      <c r="AJ96" s="106"/>
      <c r="AK96" s="106"/>
      <c r="AL96" s="106"/>
      <c r="AM96" s="106"/>
      <c r="AN96" s="107">
        <f>SUM(AG96,AT96)</f>
        <v>0</v>
      </c>
      <c r="AO96" s="106"/>
      <c r="AP96" s="106"/>
      <c r="AQ96" s="108" t="s">
        <v>80</v>
      </c>
      <c r="AR96" s="103"/>
      <c r="AS96" s="114">
        <v>0</v>
      </c>
      <c r="AT96" s="115">
        <f>ROUND(SUM(AV96:AW96),2)</f>
        <v>0</v>
      </c>
      <c r="AU96" s="116">
        <f>'SO 02 - Most km 19,881 tr...'!P119</f>
        <v>0</v>
      </c>
      <c r="AV96" s="115">
        <f>'SO 02 - Most km 19,881 tr...'!J33</f>
        <v>0</v>
      </c>
      <c r="AW96" s="115">
        <f>'SO 02 - Most km 19,881 tr...'!J34</f>
        <v>0</v>
      </c>
      <c r="AX96" s="115">
        <f>'SO 02 - Most km 19,881 tr...'!J35</f>
        <v>0</v>
      </c>
      <c r="AY96" s="115">
        <f>'SO 02 - Most km 19,881 tr...'!J36</f>
        <v>0</v>
      </c>
      <c r="AZ96" s="115">
        <f>'SO 02 - Most km 19,881 tr...'!F33</f>
        <v>0</v>
      </c>
      <c r="BA96" s="115">
        <f>'SO 02 - Most km 19,881 tr...'!F34</f>
        <v>0</v>
      </c>
      <c r="BB96" s="115">
        <f>'SO 02 - Most km 19,881 tr...'!F35</f>
        <v>0</v>
      </c>
      <c r="BC96" s="115">
        <f>'SO 02 - Most km 19,881 tr...'!F36</f>
        <v>0</v>
      </c>
      <c r="BD96" s="117">
        <f>'SO 02 - Most km 19,881 tr...'!F37</f>
        <v>0</v>
      </c>
      <c r="BE96" s="7"/>
      <c r="BT96" s="113" t="s">
        <v>81</v>
      </c>
      <c r="BV96" s="113" t="s">
        <v>75</v>
      </c>
      <c r="BW96" s="113" t="s">
        <v>86</v>
      </c>
      <c r="BX96" s="113" t="s">
        <v>4</v>
      </c>
      <c r="CL96" s="113" t="s">
        <v>1</v>
      </c>
      <c r="CM96" s="113" t="s">
        <v>83</v>
      </c>
    </row>
    <row r="97" s="2" customFormat="1" ht="30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  <row r="98" s="2" customFormat="1" ht="6.96" customHeight="1">
      <c r="A98" s="36"/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Q98" s="59"/>
      <c r="AR98" s="37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</sheetData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Most km 16,335 tr...'!C2" display="/"/>
    <hyperlink ref="A96" location="'SO 02 - Most km 19,881 t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87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26.25" customHeight="1">
      <c r="B7" s="20"/>
      <c r="E7" s="119" t="str">
        <f>'Rekapitulace stavby'!K6</f>
        <v>Inspekční činnost a dozor při provádění protikorozní ochrany na ocelových konstrukcích mostů v úseku trati Lipová Lázně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88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89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8. 9. 2025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tr">
        <f>IF('Rekapitulace stavby'!AN10="","",'Rekapitulace stavby'!AN10)</f>
        <v/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tr">
        <f>IF('Rekapitulace stavby'!E11="","",'Rekapitulace stavby'!E11)</f>
        <v xml:space="preserve"> </v>
      </c>
      <c r="F15" s="36"/>
      <c r="G15" s="36"/>
      <c r="H15" s="36"/>
      <c r="I15" s="30" t="s">
        <v>26</v>
      </c>
      <c r="J15" s="25" t="str">
        <f>IF('Rekapitulace stavby'!AN11="","",'Rekapitulace stavby'!AN11)</f>
        <v/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27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26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29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26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31</v>
      </c>
      <c r="E23" s="36"/>
      <c r="F23" s="36"/>
      <c r="G23" s="36"/>
      <c r="H23" s="36"/>
      <c r="I23" s="30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30" t="s">
        <v>26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32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33</v>
      </c>
      <c r="E30" s="36"/>
      <c r="F30" s="36"/>
      <c r="G30" s="36"/>
      <c r="H30" s="36"/>
      <c r="I30" s="36"/>
      <c r="J30" s="94">
        <f>ROUND(J119,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35</v>
      </c>
      <c r="G32" s="36"/>
      <c r="H32" s="36"/>
      <c r="I32" s="41" t="s">
        <v>34</v>
      </c>
      <c r="J32" s="41" t="s">
        <v>36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37</v>
      </c>
      <c r="E33" s="30" t="s">
        <v>38</v>
      </c>
      <c r="F33" s="125">
        <f>ROUND((SUM(BE119:BE147)),  2)</f>
        <v>0</v>
      </c>
      <c r="G33" s="36"/>
      <c r="H33" s="36"/>
      <c r="I33" s="126">
        <v>0.20999999999999999</v>
      </c>
      <c r="J33" s="125">
        <f>ROUND(((SUM(BE119:BE147))*I33),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39</v>
      </c>
      <c r="F34" s="125">
        <f>ROUND((SUM(BF119:BF147)),  2)</f>
        <v>0</v>
      </c>
      <c r="G34" s="36"/>
      <c r="H34" s="36"/>
      <c r="I34" s="126">
        <v>0.12</v>
      </c>
      <c r="J34" s="125">
        <f>ROUND(((SUM(BF119:BF147))*I34),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40</v>
      </c>
      <c r="F35" s="125">
        <f>ROUND((SUM(BG119:BG147)),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41</v>
      </c>
      <c r="F36" s="125">
        <f>ROUND((SUM(BH119:BH147)),  2)</f>
        <v>0</v>
      </c>
      <c r="G36" s="36"/>
      <c r="H36" s="36"/>
      <c r="I36" s="126">
        <v>0.12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25">
        <f>ROUND((SUM(BI119:BI147)),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43</v>
      </c>
      <c r="E39" s="79"/>
      <c r="F39" s="79"/>
      <c r="G39" s="129" t="s">
        <v>44</v>
      </c>
      <c r="H39" s="130" t="s">
        <v>45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33" t="s">
        <v>49</v>
      </c>
      <c r="G61" s="56" t="s">
        <v>48</v>
      </c>
      <c r="H61" s="39"/>
      <c r="I61" s="39"/>
      <c r="J61" s="134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33" t="s">
        <v>49</v>
      </c>
      <c r="G76" s="56" t="s">
        <v>48</v>
      </c>
      <c r="H76" s="39"/>
      <c r="I76" s="39"/>
      <c r="J76" s="134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90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6.25" customHeight="1">
      <c r="A85" s="36"/>
      <c r="B85" s="37"/>
      <c r="C85" s="36"/>
      <c r="D85" s="36"/>
      <c r="E85" s="119" t="str">
        <f>E7</f>
        <v>Inspekční činnost a dozor při provádění protikorozní ochrany na ocelových konstrukcích mostů v úseku trati Lipová Lázně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88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SO 01 - Most km 16,335 trati Lipová Lázně - Bernartice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8. 9. 2025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 xml:space="preserve"> </v>
      </c>
      <c r="G91" s="36"/>
      <c r="H91" s="36"/>
      <c r="I91" s="30" t="s">
        <v>29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6"/>
      <c r="E92" s="36"/>
      <c r="F92" s="25" t="str">
        <f>IF(E18="","",E18)</f>
        <v>Vyplň údaj</v>
      </c>
      <c r="G92" s="36"/>
      <c r="H92" s="36"/>
      <c r="I92" s="30" t="s">
        <v>31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91</v>
      </c>
      <c r="D94" s="127"/>
      <c r="E94" s="127"/>
      <c r="F94" s="127"/>
      <c r="G94" s="127"/>
      <c r="H94" s="127"/>
      <c r="I94" s="127"/>
      <c r="J94" s="136" t="s">
        <v>92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93</v>
      </c>
      <c r="D96" s="36"/>
      <c r="E96" s="36"/>
      <c r="F96" s="36"/>
      <c r="G96" s="36"/>
      <c r="H96" s="36"/>
      <c r="I96" s="36"/>
      <c r="J96" s="94">
        <f>J119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94</v>
      </c>
    </row>
    <row r="97" s="9" customFormat="1" ht="24.96" customHeight="1">
      <c r="A97" s="9"/>
      <c r="B97" s="138"/>
      <c r="C97" s="9"/>
      <c r="D97" s="139" t="s">
        <v>95</v>
      </c>
      <c r="E97" s="140"/>
      <c r="F97" s="140"/>
      <c r="G97" s="140"/>
      <c r="H97" s="140"/>
      <c r="I97" s="140"/>
      <c r="J97" s="141">
        <f>J120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2"/>
      <c r="C98" s="10"/>
      <c r="D98" s="143" t="s">
        <v>96</v>
      </c>
      <c r="E98" s="144"/>
      <c r="F98" s="144"/>
      <c r="G98" s="144"/>
      <c r="H98" s="144"/>
      <c r="I98" s="144"/>
      <c r="J98" s="145">
        <f>J121</f>
        <v>0</v>
      </c>
      <c r="K98" s="10"/>
      <c r="L98" s="14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2"/>
      <c r="C99" s="10"/>
      <c r="D99" s="143" t="s">
        <v>97</v>
      </c>
      <c r="E99" s="144"/>
      <c r="F99" s="144"/>
      <c r="G99" s="144"/>
      <c r="H99" s="144"/>
      <c r="I99" s="144"/>
      <c r="J99" s="145">
        <f>J127</f>
        <v>0</v>
      </c>
      <c r="K99" s="10"/>
      <c r="L99" s="14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6"/>
      <c r="B100" s="37"/>
      <c r="C100" s="36"/>
      <c r="D100" s="36"/>
      <c r="E100" s="36"/>
      <c r="F100" s="36"/>
      <c r="G100" s="36"/>
      <c r="H100" s="36"/>
      <c r="I100" s="36"/>
      <c r="J100" s="36"/>
      <c r="K100" s="36"/>
      <c r="L100" s="53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3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98</v>
      </c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6"/>
      <c r="D107" s="36"/>
      <c r="E107" s="36"/>
      <c r="F107" s="36"/>
      <c r="G107" s="36"/>
      <c r="H107" s="36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6.25" customHeight="1">
      <c r="A109" s="36"/>
      <c r="B109" s="37"/>
      <c r="C109" s="36"/>
      <c r="D109" s="36"/>
      <c r="E109" s="119" t="str">
        <f>E7</f>
        <v>Inspekční činnost a dozor při provádění protikorozní ochrany na ocelových konstrukcích mostů v úseku trati Lipová Lázně</v>
      </c>
      <c r="F109" s="30"/>
      <c r="G109" s="30"/>
      <c r="H109" s="30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88</v>
      </c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6"/>
      <c r="D111" s="36"/>
      <c r="E111" s="65" t="str">
        <f>E9</f>
        <v>SO 01 - Most km 16,335 trati Lipová Lázně - Bernartice</v>
      </c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20</v>
      </c>
      <c r="D113" s="36"/>
      <c r="E113" s="36"/>
      <c r="F113" s="25" t="str">
        <f>F12</f>
        <v xml:space="preserve"> </v>
      </c>
      <c r="G113" s="36"/>
      <c r="H113" s="36"/>
      <c r="I113" s="30" t="s">
        <v>22</v>
      </c>
      <c r="J113" s="67" t="str">
        <f>IF(J12="","",J12)</f>
        <v>8. 9. 2025</v>
      </c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6"/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24</v>
      </c>
      <c r="D115" s="36"/>
      <c r="E115" s="36"/>
      <c r="F115" s="25" t="str">
        <f>E15</f>
        <v xml:space="preserve"> </v>
      </c>
      <c r="G115" s="36"/>
      <c r="H115" s="36"/>
      <c r="I115" s="30" t="s">
        <v>29</v>
      </c>
      <c r="J115" s="34" t="str">
        <f>E21</f>
        <v xml:space="preserve"> </v>
      </c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27</v>
      </c>
      <c r="D116" s="36"/>
      <c r="E116" s="36"/>
      <c r="F116" s="25" t="str">
        <f>IF(E18="","",E18)</f>
        <v>Vyplň údaj</v>
      </c>
      <c r="G116" s="36"/>
      <c r="H116" s="36"/>
      <c r="I116" s="30" t="s">
        <v>31</v>
      </c>
      <c r="J116" s="34" t="str">
        <f>E24</f>
        <v xml:space="preserve"> </v>
      </c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0.32" customHeight="1">
      <c r="A117" s="36"/>
      <c r="B117" s="37"/>
      <c r="C117" s="36"/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11" customFormat="1" ht="29.28" customHeight="1">
      <c r="A118" s="146"/>
      <c r="B118" s="147"/>
      <c r="C118" s="148" t="s">
        <v>99</v>
      </c>
      <c r="D118" s="149" t="s">
        <v>58</v>
      </c>
      <c r="E118" s="149" t="s">
        <v>54</v>
      </c>
      <c r="F118" s="149" t="s">
        <v>55</v>
      </c>
      <c r="G118" s="149" t="s">
        <v>100</v>
      </c>
      <c r="H118" s="149" t="s">
        <v>101</v>
      </c>
      <c r="I118" s="149" t="s">
        <v>102</v>
      </c>
      <c r="J118" s="150" t="s">
        <v>92</v>
      </c>
      <c r="K118" s="151" t="s">
        <v>103</v>
      </c>
      <c r="L118" s="152"/>
      <c r="M118" s="84" t="s">
        <v>1</v>
      </c>
      <c r="N118" s="85" t="s">
        <v>37</v>
      </c>
      <c r="O118" s="85" t="s">
        <v>104</v>
      </c>
      <c r="P118" s="85" t="s">
        <v>105</v>
      </c>
      <c r="Q118" s="85" t="s">
        <v>106</v>
      </c>
      <c r="R118" s="85" t="s">
        <v>107</v>
      </c>
      <c r="S118" s="85" t="s">
        <v>108</v>
      </c>
      <c r="T118" s="86" t="s">
        <v>109</v>
      </c>
      <c r="U118" s="146"/>
      <c r="V118" s="146"/>
      <c r="W118" s="146"/>
      <c r="X118" s="146"/>
      <c r="Y118" s="146"/>
      <c r="Z118" s="146"/>
      <c r="AA118" s="146"/>
      <c r="AB118" s="146"/>
      <c r="AC118" s="146"/>
      <c r="AD118" s="146"/>
      <c r="AE118" s="146"/>
    </row>
    <row r="119" s="2" customFormat="1" ht="22.8" customHeight="1">
      <c r="A119" s="36"/>
      <c r="B119" s="37"/>
      <c r="C119" s="91" t="s">
        <v>110</v>
      </c>
      <c r="D119" s="36"/>
      <c r="E119" s="36"/>
      <c r="F119" s="36"/>
      <c r="G119" s="36"/>
      <c r="H119" s="36"/>
      <c r="I119" s="36"/>
      <c r="J119" s="153">
        <f>BK119</f>
        <v>0</v>
      </c>
      <c r="K119" s="36"/>
      <c r="L119" s="37"/>
      <c r="M119" s="87"/>
      <c r="N119" s="71"/>
      <c r="O119" s="88"/>
      <c r="P119" s="154">
        <f>P120</f>
        <v>0</v>
      </c>
      <c r="Q119" s="88"/>
      <c r="R119" s="154">
        <f>R120</f>
        <v>0</v>
      </c>
      <c r="S119" s="88"/>
      <c r="T119" s="155">
        <f>T120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7" t="s">
        <v>72</v>
      </c>
      <c r="AU119" s="17" t="s">
        <v>94</v>
      </c>
      <c r="BK119" s="156">
        <f>BK120</f>
        <v>0</v>
      </c>
    </row>
    <row r="120" s="12" customFormat="1" ht="25.92" customHeight="1">
      <c r="A120" s="12"/>
      <c r="B120" s="157"/>
      <c r="C120" s="12"/>
      <c r="D120" s="158" t="s">
        <v>72</v>
      </c>
      <c r="E120" s="159" t="s">
        <v>111</v>
      </c>
      <c r="F120" s="159" t="s">
        <v>112</v>
      </c>
      <c r="G120" s="12"/>
      <c r="H120" s="12"/>
      <c r="I120" s="160"/>
      <c r="J120" s="161">
        <f>BK120</f>
        <v>0</v>
      </c>
      <c r="K120" s="12"/>
      <c r="L120" s="157"/>
      <c r="M120" s="162"/>
      <c r="N120" s="163"/>
      <c r="O120" s="163"/>
      <c r="P120" s="164">
        <f>P121+P127</f>
        <v>0</v>
      </c>
      <c r="Q120" s="163"/>
      <c r="R120" s="164">
        <f>R121+R127</f>
        <v>0</v>
      </c>
      <c r="S120" s="163"/>
      <c r="T120" s="165">
        <f>T121+T127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8" t="s">
        <v>113</v>
      </c>
      <c r="AT120" s="166" t="s">
        <v>72</v>
      </c>
      <c r="AU120" s="166" t="s">
        <v>73</v>
      </c>
      <c r="AY120" s="158" t="s">
        <v>114</v>
      </c>
      <c r="BK120" s="167">
        <f>BK121+BK127</f>
        <v>0</v>
      </c>
    </row>
    <row r="121" s="12" customFormat="1" ht="22.8" customHeight="1">
      <c r="A121" s="12"/>
      <c r="B121" s="157"/>
      <c r="C121" s="12"/>
      <c r="D121" s="158" t="s">
        <v>72</v>
      </c>
      <c r="E121" s="168" t="s">
        <v>115</v>
      </c>
      <c r="F121" s="168" t="s">
        <v>116</v>
      </c>
      <c r="G121" s="12"/>
      <c r="H121" s="12"/>
      <c r="I121" s="160"/>
      <c r="J121" s="169">
        <f>BK121</f>
        <v>0</v>
      </c>
      <c r="K121" s="12"/>
      <c r="L121" s="157"/>
      <c r="M121" s="162"/>
      <c r="N121" s="163"/>
      <c r="O121" s="163"/>
      <c r="P121" s="164">
        <f>SUM(P122:P126)</f>
        <v>0</v>
      </c>
      <c r="Q121" s="163"/>
      <c r="R121" s="164">
        <f>SUM(R122:R126)</f>
        <v>0</v>
      </c>
      <c r="S121" s="163"/>
      <c r="T121" s="165">
        <f>SUM(T122:T126)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8" t="s">
        <v>113</v>
      </c>
      <c r="AT121" s="166" t="s">
        <v>72</v>
      </c>
      <c r="AU121" s="166" t="s">
        <v>81</v>
      </c>
      <c r="AY121" s="158" t="s">
        <v>114</v>
      </c>
      <c r="BK121" s="167">
        <f>SUM(BK122:BK126)</f>
        <v>0</v>
      </c>
    </row>
    <row r="122" s="2" customFormat="1" ht="16.5" customHeight="1">
      <c r="A122" s="36"/>
      <c r="B122" s="170"/>
      <c r="C122" s="171" t="s">
        <v>81</v>
      </c>
      <c r="D122" s="171" t="s">
        <v>117</v>
      </c>
      <c r="E122" s="172" t="s">
        <v>118</v>
      </c>
      <c r="F122" s="173" t="s">
        <v>119</v>
      </c>
      <c r="G122" s="174" t="s">
        <v>120</v>
      </c>
      <c r="H122" s="175">
        <v>1</v>
      </c>
      <c r="I122" s="176"/>
      <c r="J122" s="177">
        <f>ROUND(I122*H122,2)</f>
        <v>0</v>
      </c>
      <c r="K122" s="178"/>
      <c r="L122" s="37"/>
      <c r="M122" s="179" t="s">
        <v>1</v>
      </c>
      <c r="N122" s="180" t="s">
        <v>38</v>
      </c>
      <c r="O122" s="75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3" t="s">
        <v>121</v>
      </c>
      <c r="AT122" s="183" t="s">
        <v>117</v>
      </c>
      <c r="AU122" s="183" t="s">
        <v>83</v>
      </c>
      <c r="AY122" s="17" t="s">
        <v>114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7" t="s">
        <v>81</v>
      </c>
      <c r="BK122" s="184">
        <f>ROUND(I122*H122,2)</f>
        <v>0</v>
      </c>
      <c r="BL122" s="17" t="s">
        <v>121</v>
      </c>
      <c r="BM122" s="183" t="s">
        <v>122</v>
      </c>
    </row>
    <row r="123" s="2" customFormat="1">
      <c r="A123" s="36"/>
      <c r="B123" s="37"/>
      <c r="C123" s="36"/>
      <c r="D123" s="185" t="s">
        <v>123</v>
      </c>
      <c r="E123" s="36"/>
      <c r="F123" s="186" t="s">
        <v>124</v>
      </c>
      <c r="G123" s="36"/>
      <c r="H123" s="36"/>
      <c r="I123" s="187"/>
      <c r="J123" s="36"/>
      <c r="K123" s="36"/>
      <c r="L123" s="37"/>
      <c r="M123" s="188"/>
      <c r="N123" s="189"/>
      <c r="O123" s="75"/>
      <c r="P123" s="75"/>
      <c r="Q123" s="75"/>
      <c r="R123" s="75"/>
      <c r="S123" s="75"/>
      <c r="T123" s="7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7" t="s">
        <v>123</v>
      </c>
      <c r="AU123" s="17" t="s">
        <v>83</v>
      </c>
    </row>
    <row r="124" s="13" customFormat="1">
      <c r="A124" s="13"/>
      <c r="B124" s="190"/>
      <c r="C124" s="13"/>
      <c r="D124" s="191" t="s">
        <v>125</v>
      </c>
      <c r="E124" s="192" t="s">
        <v>1</v>
      </c>
      <c r="F124" s="193" t="s">
        <v>126</v>
      </c>
      <c r="G124" s="13"/>
      <c r="H124" s="192" t="s">
        <v>1</v>
      </c>
      <c r="I124" s="194"/>
      <c r="J124" s="13"/>
      <c r="K124" s="13"/>
      <c r="L124" s="190"/>
      <c r="M124" s="195"/>
      <c r="N124" s="196"/>
      <c r="O124" s="196"/>
      <c r="P124" s="196"/>
      <c r="Q124" s="196"/>
      <c r="R124" s="196"/>
      <c r="S124" s="196"/>
      <c r="T124" s="19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92" t="s">
        <v>125</v>
      </c>
      <c r="AU124" s="192" t="s">
        <v>83</v>
      </c>
      <c r="AV124" s="13" t="s">
        <v>81</v>
      </c>
      <c r="AW124" s="13" t="s">
        <v>30</v>
      </c>
      <c r="AX124" s="13" t="s">
        <v>73</v>
      </c>
      <c r="AY124" s="192" t="s">
        <v>114</v>
      </c>
    </row>
    <row r="125" s="13" customFormat="1">
      <c r="A125" s="13"/>
      <c r="B125" s="190"/>
      <c r="C125" s="13"/>
      <c r="D125" s="191" t="s">
        <v>125</v>
      </c>
      <c r="E125" s="192" t="s">
        <v>1</v>
      </c>
      <c r="F125" s="193" t="s">
        <v>127</v>
      </c>
      <c r="G125" s="13"/>
      <c r="H125" s="192" t="s">
        <v>1</v>
      </c>
      <c r="I125" s="194"/>
      <c r="J125" s="13"/>
      <c r="K125" s="13"/>
      <c r="L125" s="190"/>
      <c r="M125" s="195"/>
      <c r="N125" s="196"/>
      <c r="O125" s="196"/>
      <c r="P125" s="196"/>
      <c r="Q125" s="196"/>
      <c r="R125" s="196"/>
      <c r="S125" s="196"/>
      <c r="T125" s="19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92" t="s">
        <v>125</v>
      </c>
      <c r="AU125" s="192" t="s">
        <v>83</v>
      </c>
      <c r="AV125" s="13" t="s">
        <v>81</v>
      </c>
      <c r="AW125" s="13" t="s">
        <v>30</v>
      </c>
      <c r="AX125" s="13" t="s">
        <v>73</v>
      </c>
      <c r="AY125" s="192" t="s">
        <v>114</v>
      </c>
    </row>
    <row r="126" s="14" customFormat="1">
      <c r="A126" s="14"/>
      <c r="B126" s="198"/>
      <c r="C126" s="14"/>
      <c r="D126" s="191" t="s">
        <v>125</v>
      </c>
      <c r="E126" s="199" t="s">
        <v>1</v>
      </c>
      <c r="F126" s="200" t="s">
        <v>81</v>
      </c>
      <c r="G126" s="14"/>
      <c r="H126" s="201">
        <v>1</v>
      </c>
      <c r="I126" s="202"/>
      <c r="J126" s="14"/>
      <c r="K126" s="14"/>
      <c r="L126" s="198"/>
      <c r="M126" s="203"/>
      <c r="N126" s="204"/>
      <c r="O126" s="204"/>
      <c r="P126" s="204"/>
      <c r="Q126" s="204"/>
      <c r="R126" s="204"/>
      <c r="S126" s="204"/>
      <c r="T126" s="20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199" t="s">
        <v>125</v>
      </c>
      <c r="AU126" s="199" t="s">
        <v>83</v>
      </c>
      <c r="AV126" s="14" t="s">
        <v>83</v>
      </c>
      <c r="AW126" s="14" t="s">
        <v>30</v>
      </c>
      <c r="AX126" s="14" t="s">
        <v>81</v>
      </c>
      <c r="AY126" s="199" t="s">
        <v>114</v>
      </c>
    </row>
    <row r="127" s="12" customFormat="1" ht="22.8" customHeight="1">
      <c r="A127" s="12"/>
      <c r="B127" s="157"/>
      <c r="C127" s="12"/>
      <c r="D127" s="158" t="s">
        <v>72</v>
      </c>
      <c r="E127" s="168" t="s">
        <v>128</v>
      </c>
      <c r="F127" s="168" t="s">
        <v>129</v>
      </c>
      <c r="G127" s="12"/>
      <c r="H127" s="12"/>
      <c r="I127" s="160"/>
      <c r="J127" s="169">
        <f>BK127</f>
        <v>0</v>
      </c>
      <c r="K127" s="12"/>
      <c r="L127" s="157"/>
      <c r="M127" s="162"/>
      <c r="N127" s="163"/>
      <c r="O127" s="163"/>
      <c r="P127" s="164">
        <f>SUM(P128:P147)</f>
        <v>0</v>
      </c>
      <c r="Q127" s="163"/>
      <c r="R127" s="164">
        <f>SUM(R128:R147)</f>
        <v>0</v>
      </c>
      <c r="S127" s="163"/>
      <c r="T127" s="165">
        <f>SUM(T128:T147)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8" t="s">
        <v>113</v>
      </c>
      <c r="AT127" s="166" t="s">
        <v>72</v>
      </c>
      <c r="AU127" s="166" t="s">
        <v>81</v>
      </c>
      <c r="AY127" s="158" t="s">
        <v>114</v>
      </c>
      <c r="BK127" s="167">
        <f>SUM(BK128:BK147)</f>
        <v>0</v>
      </c>
    </row>
    <row r="128" s="2" customFormat="1" ht="16.5" customHeight="1">
      <c r="A128" s="36"/>
      <c r="B128" s="170"/>
      <c r="C128" s="171" t="s">
        <v>83</v>
      </c>
      <c r="D128" s="171" t="s">
        <v>117</v>
      </c>
      <c r="E128" s="172" t="s">
        <v>130</v>
      </c>
      <c r="F128" s="173" t="s">
        <v>131</v>
      </c>
      <c r="G128" s="174" t="s">
        <v>120</v>
      </c>
      <c r="H128" s="175">
        <v>1141</v>
      </c>
      <c r="I128" s="176"/>
      <c r="J128" s="177">
        <f>ROUND(I128*H128,2)</f>
        <v>0</v>
      </c>
      <c r="K128" s="178"/>
      <c r="L128" s="37"/>
      <c r="M128" s="179" t="s">
        <v>1</v>
      </c>
      <c r="N128" s="180" t="s">
        <v>38</v>
      </c>
      <c r="O128" s="75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3" t="s">
        <v>121</v>
      </c>
      <c r="AT128" s="183" t="s">
        <v>117</v>
      </c>
      <c r="AU128" s="183" t="s">
        <v>83</v>
      </c>
      <c r="AY128" s="17" t="s">
        <v>114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7" t="s">
        <v>81</v>
      </c>
      <c r="BK128" s="184">
        <f>ROUND(I128*H128,2)</f>
        <v>0</v>
      </c>
      <c r="BL128" s="17" t="s">
        <v>121</v>
      </c>
      <c r="BM128" s="183" t="s">
        <v>132</v>
      </c>
    </row>
    <row r="129" s="2" customFormat="1">
      <c r="A129" s="36"/>
      <c r="B129" s="37"/>
      <c r="C129" s="36"/>
      <c r="D129" s="185" t="s">
        <v>123</v>
      </c>
      <c r="E129" s="36"/>
      <c r="F129" s="186" t="s">
        <v>133</v>
      </c>
      <c r="G129" s="36"/>
      <c r="H129" s="36"/>
      <c r="I129" s="187"/>
      <c r="J129" s="36"/>
      <c r="K129" s="36"/>
      <c r="L129" s="37"/>
      <c r="M129" s="188"/>
      <c r="N129" s="189"/>
      <c r="O129" s="75"/>
      <c r="P129" s="75"/>
      <c r="Q129" s="75"/>
      <c r="R129" s="75"/>
      <c r="S129" s="75"/>
      <c r="T129" s="7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7" t="s">
        <v>123</v>
      </c>
      <c r="AU129" s="17" t="s">
        <v>83</v>
      </c>
    </row>
    <row r="130" s="13" customFormat="1">
      <c r="A130" s="13"/>
      <c r="B130" s="190"/>
      <c r="C130" s="13"/>
      <c r="D130" s="191" t="s">
        <v>125</v>
      </c>
      <c r="E130" s="192" t="s">
        <v>1</v>
      </c>
      <c r="F130" s="193" t="s">
        <v>134</v>
      </c>
      <c r="G130" s="13"/>
      <c r="H130" s="192" t="s">
        <v>1</v>
      </c>
      <c r="I130" s="194"/>
      <c r="J130" s="13"/>
      <c r="K130" s="13"/>
      <c r="L130" s="190"/>
      <c r="M130" s="195"/>
      <c r="N130" s="196"/>
      <c r="O130" s="196"/>
      <c r="P130" s="196"/>
      <c r="Q130" s="196"/>
      <c r="R130" s="196"/>
      <c r="S130" s="196"/>
      <c r="T130" s="19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2" t="s">
        <v>125</v>
      </c>
      <c r="AU130" s="192" t="s">
        <v>83</v>
      </c>
      <c r="AV130" s="13" t="s">
        <v>81</v>
      </c>
      <c r="AW130" s="13" t="s">
        <v>30</v>
      </c>
      <c r="AX130" s="13" t="s">
        <v>73</v>
      </c>
      <c r="AY130" s="192" t="s">
        <v>114</v>
      </c>
    </row>
    <row r="131" s="13" customFormat="1">
      <c r="A131" s="13"/>
      <c r="B131" s="190"/>
      <c r="C131" s="13"/>
      <c r="D131" s="191" t="s">
        <v>125</v>
      </c>
      <c r="E131" s="192" t="s">
        <v>1</v>
      </c>
      <c r="F131" s="193" t="s">
        <v>135</v>
      </c>
      <c r="G131" s="13"/>
      <c r="H131" s="192" t="s">
        <v>1</v>
      </c>
      <c r="I131" s="194"/>
      <c r="J131" s="13"/>
      <c r="K131" s="13"/>
      <c r="L131" s="190"/>
      <c r="M131" s="195"/>
      <c r="N131" s="196"/>
      <c r="O131" s="196"/>
      <c r="P131" s="196"/>
      <c r="Q131" s="196"/>
      <c r="R131" s="196"/>
      <c r="S131" s="196"/>
      <c r="T131" s="19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2" t="s">
        <v>125</v>
      </c>
      <c r="AU131" s="192" t="s">
        <v>83</v>
      </c>
      <c r="AV131" s="13" t="s">
        <v>81</v>
      </c>
      <c r="AW131" s="13" t="s">
        <v>30</v>
      </c>
      <c r="AX131" s="13" t="s">
        <v>73</v>
      </c>
      <c r="AY131" s="192" t="s">
        <v>114</v>
      </c>
    </row>
    <row r="132" s="14" customFormat="1">
      <c r="A132" s="14"/>
      <c r="B132" s="198"/>
      <c r="C132" s="14"/>
      <c r="D132" s="191" t="s">
        <v>125</v>
      </c>
      <c r="E132" s="199" t="s">
        <v>1</v>
      </c>
      <c r="F132" s="200" t="s">
        <v>136</v>
      </c>
      <c r="G132" s="14"/>
      <c r="H132" s="201">
        <v>1141</v>
      </c>
      <c r="I132" s="202"/>
      <c r="J132" s="14"/>
      <c r="K132" s="14"/>
      <c r="L132" s="198"/>
      <c r="M132" s="203"/>
      <c r="N132" s="204"/>
      <c r="O132" s="204"/>
      <c r="P132" s="204"/>
      <c r="Q132" s="204"/>
      <c r="R132" s="204"/>
      <c r="S132" s="204"/>
      <c r="T132" s="20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9" t="s">
        <v>125</v>
      </c>
      <c r="AU132" s="199" t="s">
        <v>83</v>
      </c>
      <c r="AV132" s="14" t="s">
        <v>83</v>
      </c>
      <c r="AW132" s="14" t="s">
        <v>30</v>
      </c>
      <c r="AX132" s="14" t="s">
        <v>81</v>
      </c>
      <c r="AY132" s="199" t="s">
        <v>114</v>
      </c>
    </row>
    <row r="133" s="2" customFormat="1" ht="16.5" customHeight="1">
      <c r="A133" s="36"/>
      <c r="B133" s="170"/>
      <c r="C133" s="171" t="s">
        <v>137</v>
      </c>
      <c r="D133" s="171" t="s">
        <v>117</v>
      </c>
      <c r="E133" s="172" t="s">
        <v>138</v>
      </c>
      <c r="F133" s="173" t="s">
        <v>131</v>
      </c>
      <c r="G133" s="174" t="s">
        <v>120</v>
      </c>
      <c r="H133" s="175">
        <v>1141</v>
      </c>
      <c r="I133" s="176"/>
      <c r="J133" s="177">
        <f>ROUND(I133*H133,2)</f>
        <v>0</v>
      </c>
      <c r="K133" s="178"/>
      <c r="L133" s="37"/>
      <c r="M133" s="179" t="s">
        <v>1</v>
      </c>
      <c r="N133" s="180" t="s">
        <v>38</v>
      </c>
      <c r="O133" s="75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3" t="s">
        <v>121</v>
      </c>
      <c r="AT133" s="183" t="s">
        <v>117</v>
      </c>
      <c r="AU133" s="183" t="s">
        <v>83</v>
      </c>
      <c r="AY133" s="17" t="s">
        <v>114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7" t="s">
        <v>81</v>
      </c>
      <c r="BK133" s="184">
        <f>ROUND(I133*H133,2)</f>
        <v>0</v>
      </c>
      <c r="BL133" s="17" t="s">
        <v>121</v>
      </c>
      <c r="BM133" s="183" t="s">
        <v>139</v>
      </c>
    </row>
    <row r="134" s="2" customFormat="1">
      <c r="A134" s="36"/>
      <c r="B134" s="37"/>
      <c r="C134" s="36"/>
      <c r="D134" s="185" t="s">
        <v>123</v>
      </c>
      <c r="E134" s="36"/>
      <c r="F134" s="186" t="s">
        <v>140</v>
      </c>
      <c r="G134" s="36"/>
      <c r="H134" s="36"/>
      <c r="I134" s="187"/>
      <c r="J134" s="36"/>
      <c r="K134" s="36"/>
      <c r="L134" s="37"/>
      <c r="M134" s="188"/>
      <c r="N134" s="189"/>
      <c r="O134" s="75"/>
      <c r="P134" s="75"/>
      <c r="Q134" s="75"/>
      <c r="R134" s="75"/>
      <c r="S134" s="75"/>
      <c r="T134" s="7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7" t="s">
        <v>123</v>
      </c>
      <c r="AU134" s="17" t="s">
        <v>83</v>
      </c>
    </row>
    <row r="135" s="13" customFormat="1">
      <c r="A135" s="13"/>
      <c r="B135" s="190"/>
      <c r="C135" s="13"/>
      <c r="D135" s="191" t="s">
        <v>125</v>
      </c>
      <c r="E135" s="192" t="s">
        <v>1</v>
      </c>
      <c r="F135" s="193" t="s">
        <v>141</v>
      </c>
      <c r="G135" s="13"/>
      <c r="H135" s="192" t="s">
        <v>1</v>
      </c>
      <c r="I135" s="194"/>
      <c r="J135" s="13"/>
      <c r="K135" s="13"/>
      <c r="L135" s="190"/>
      <c r="M135" s="195"/>
      <c r="N135" s="196"/>
      <c r="O135" s="196"/>
      <c r="P135" s="196"/>
      <c r="Q135" s="196"/>
      <c r="R135" s="196"/>
      <c r="S135" s="196"/>
      <c r="T135" s="19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2" t="s">
        <v>125</v>
      </c>
      <c r="AU135" s="192" t="s">
        <v>83</v>
      </c>
      <c r="AV135" s="13" t="s">
        <v>81</v>
      </c>
      <c r="AW135" s="13" t="s">
        <v>30</v>
      </c>
      <c r="AX135" s="13" t="s">
        <v>73</v>
      </c>
      <c r="AY135" s="192" t="s">
        <v>114</v>
      </c>
    </row>
    <row r="136" s="13" customFormat="1">
      <c r="A136" s="13"/>
      <c r="B136" s="190"/>
      <c r="C136" s="13"/>
      <c r="D136" s="191" t="s">
        <v>125</v>
      </c>
      <c r="E136" s="192" t="s">
        <v>1</v>
      </c>
      <c r="F136" s="193" t="s">
        <v>135</v>
      </c>
      <c r="G136" s="13"/>
      <c r="H136" s="192" t="s">
        <v>1</v>
      </c>
      <c r="I136" s="194"/>
      <c r="J136" s="13"/>
      <c r="K136" s="13"/>
      <c r="L136" s="190"/>
      <c r="M136" s="195"/>
      <c r="N136" s="196"/>
      <c r="O136" s="196"/>
      <c r="P136" s="196"/>
      <c r="Q136" s="196"/>
      <c r="R136" s="196"/>
      <c r="S136" s="196"/>
      <c r="T136" s="19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2" t="s">
        <v>125</v>
      </c>
      <c r="AU136" s="192" t="s">
        <v>83</v>
      </c>
      <c r="AV136" s="13" t="s">
        <v>81</v>
      </c>
      <c r="AW136" s="13" t="s">
        <v>30</v>
      </c>
      <c r="AX136" s="13" t="s">
        <v>73</v>
      </c>
      <c r="AY136" s="192" t="s">
        <v>114</v>
      </c>
    </row>
    <row r="137" s="14" customFormat="1">
      <c r="A137" s="14"/>
      <c r="B137" s="198"/>
      <c r="C137" s="14"/>
      <c r="D137" s="191" t="s">
        <v>125</v>
      </c>
      <c r="E137" s="199" t="s">
        <v>1</v>
      </c>
      <c r="F137" s="200" t="s">
        <v>136</v>
      </c>
      <c r="G137" s="14"/>
      <c r="H137" s="201">
        <v>1141</v>
      </c>
      <c r="I137" s="202"/>
      <c r="J137" s="14"/>
      <c r="K137" s="14"/>
      <c r="L137" s="198"/>
      <c r="M137" s="203"/>
      <c r="N137" s="204"/>
      <c r="O137" s="204"/>
      <c r="P137" s="204"/>
      <c r="Q137" s="204"/>
      <c r="R137" s="204"/>
      <c r="S137" s="204"/>
      <c r="T137" s="20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9" t="s">
        <v>125</v>
      </c>
      <c r="AU137" s="199" t="s">
        <v>83</v>
      </c>
      <c r="AV137" s="14" t="s">
        <v>83</v>
      </c>
      <c r="AW137" s="14" t="s">
        <v>30</v>
      </c>
      <c r="AX137" s="14" t="s">
        <v>81</v>
      </c>
      <c r="AY137" s="199" t="s">
        <v>114</v>
      </c>
    </row>
    <row r="138" s="2" customFormat="1" ht="16.5" customHeight="1">
      <c r="A138" s="36"/>
      <c r="B138" s="170"/>
      <c r="C138" s="171" t="s">
        <v>142</v>
      </c>
      <c r="D138" s="171" t="s">
        <v>117</v>
      </c>
      <c r="E138" s="172" t="s">
        <v>143</v>
      </c>
      <c r="F138" s="173" t="s">
        <v>131</v>
      </c>
      <c r="G138" s="174" t="s">
        <v>120</v>
      </c>
      <c r="H138" s="175">
        <v>1</v>
      </c>
      <c r="I138" s="176"/>
      <c r="J138" s="177">
        <f>ROUND(I138*H138,2)</f>
        <v>0</v>
      </c>
      <c r="K138" s="178"/>
      <c r="L138" s="37"/>
      <c r="M138" s="179" t="s">
        <v>1</v>
      </c>
      <c r="N138" s="180" t="s">
        <v>38</v>
      </c>
      <c r="O138" s="75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3" t="s">
        <v>121</v>
      </c>
      <c r="AT138" s="183" t="s">
        <v>117</v>
      </c>
      <c r="AU138" s="183" t="s">
        <v>83</v>
      </c>
      <c r="AY138" s="17" t="s">
        <v>114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7" t="s">
        <v>81</v>
      </c>
      <c r="BK138" s="184">
        <f>ROUND(I138*H138,2)</f>
        <v>0</v>
      </c>
      <c r="BL138" s="17" t="s">
        <v>121</v>
      </c>
      <c r="BM138" s="183" t="s">
        <v>144</v>
      </c>
    </row>
    <row r="139" s="2" customFormat="1">
      <c r="A139" s="36"/>
      <c r="B139" s="37"/>
      <c r="C139" s="36"/>
      <c r="D139" s="185" t="s">
        <v>123</v>
      </c>
      <c r="E139" s="36"/>
      <c r="F139" s="186" t="s">
        <v>145</v>
      </c>
      <c r="G139" s="36"/>
      <c r="H139" s="36"/>
      <c r="I139" s="187"/>
      <c r="J139" s="36"/>
      <c r="K139" s="36"/>
      <c r="L139" s="37"/>
      <c r="M139" s="188"/>
      <c r="N139" s="189"/>
      <c r="O139" s="75"/>
      <c r="P139" s="75"/>
      <c r="Q139" s="75"/>
      <c r="R139" s="75"/>
      <c r="S139" s="75"/>
      <c r="T139" s="7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7" t="s">
        <v>123</v>
      </c>
      <c r="AU139" s="17" t="s">
        <v>83</v>
      </c>
    </row>
    <row r="140" s="13" customFormat="1">
      <c r="A140" s="13"/>
      <c r="B140" s="190"/>
      <c r="C140" s="13"/>
      <c r="D140" s="191" t="s">
        <v>125</v>
      </c>
      <c r="E140" s="192" t="s">
        <v>1</v>
      </c>
      <c r="F140" s="193" t="s">
        <v>146</v>
      </c>
      <c r="G140" s="13"/>
      <c r="H140" s="192" t="s">
        <v>1</v>
      </c>
      <c r="I140" s="194"/>
      <c r="J140" s="13"/>
      <c r="K140" s="13"/>
      <c r="L140" s="190"/>
      <c r="M140" s="195"/>
      <c r="N140" s="196"/>
      <c r="O140" s="196"/>
      <c r="P140" s="196"/>
      <c r="Q140" s="196"/>
      <c r="R140" s="196"/>
      <c r="S140" s="196"/>
      <c r="T140" s="19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2" t="s">
        <v>125</v>
      </c>
      <c r="AU140" s="192" t="s">
        <v>83</v>
      </c>
      <c r="AV140" s="13" t="s">
        <v>81</v>
      </c>
      <c r="AW140" s="13" t="s">
        <v>30</v>
      </c>
      <c r="AX140" s="13" t="s">
        <v>73</v>
      </c>
      <c r="AY140" s="192" t="s">
        <v>114</v>
      </c>
    </row>
    <row r="141" s="13" customFormat="1">
      <c r="A141" s="13"/>
      <c r="B141" s="190"/>
      <c r="C141" s="13"/>
      <c r="D141" s="191" t="s">
        <v>125</v>
      </c>
      <c r="E141" s="192" t="s">
        <v>1</v>
      </c>
      <c r="F141" s="193" t="s">
        <v>135</v>
      </c>
      <c r="G141" s="13"/>
      <c r="H141" s="192" t="s">
        <v>1</v>
      </c>
      <c r="I141" s="194"/>
      <c r="J141" s="13"/>
      <c r="K141" s="13"/>
      <c r="L141" s="190"/>
      <c r="M141" s="195"/>
      <c r="N141" s="196"/>
      <c r="O141" s="196"/>
      <c r="P141" s="196"/>
      <c r="Q141" s="196"/>
      <c r="R141" s="196"/>
      <c r="S141" s="196"/>
      <c r="T141" s="19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2" t="s">
        <v>125</v>
      </c>
      <c r="AU141" s="192" t="s">
        <v>83</v>
      </c>
      <c r="AV141" s="13" t="s">
        <v>81</v>
      </c>
      <c r="AW141" s="13" t="s">
        <v>30</v>
      </c>
      <c r="AX141" s="13" t="s">
        <v>73</v>
      </c>
      <c r="AY141" s="192" t="s">
        <v>114</v>
      </c>
    </row>
    <row r="142" s="14" customFormat="1">
      <c r="A142" s="14"/>
      <c r="B142" s="198"/>
      <c r="C142" s="14"/>
      <c r="D142" s="191" t="s">
        <v>125</v>
      </c>
      <c r="E142" s="199" t="s">
        <v>1</v>
      </c>
      <c r="F142" s="200" t="s">
        <v>81</v>
      </c>
      <c r="G142" s="14"/>
      <c r="H142" s="201">
        <v>1</v>
      </c>
      <c r="I142" s="202"/>
      <c r="J142" s="14"/>
      <c r="K142" s="14"/>
      <c r="L142" s="198"/>
      <c r="M142" s="203"/>
      <c r="N142" s="204"/>
      <c r="O142" s="204"/>
      <c r="P142" s="204"/>
      <c r="Q142" s="204"/>
      <c r="R142" s="204"/>
      <c r="S142" s="204"/>
      <c r="T142" s="20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9" t="s">
        <v>125</v>
      </c>
      <c r="AU142" s="199" t="s">
        <v>83</v>
      </c>
      <c r="AV142" s="14" t="s">
        <v>83</v>
      </c>
      <c r="AW142" s="14" t="s">
        <v>30</v>
      </c>
      <c r="AX142" s="14" t="s">
        <v>81</v>
      </c>
      <c r="AY142" s="199" t="s">
        <v>114</v>
      </c>
    </row>
    <row r="143" s="2" customFormat="1" ht="16.5" customHeight="1">
      <c r="A143" s="36"/>
      <c r="B143" s="170"/>
      <c r="C143" s="171" t="s">
        <v>113</v>
      </c>
      <c r="D143" s="171" t="s">
        <v>117</v>
      </c>
      <c r="E143" s="172" t="s">
        <v>147</v>
      </c>
      <c r="F143" s="173" t="s">
        <v>131</v>
      </c>
      <c r="G143" s="174" t="s">
        <v>120</v>
      </c>
      <c r="H143" s="175">
        <v>1141</v>
      </c>
      <c r="I143" s="176"/>
      <c r="J143" s="177">
        <f>ROUND(I143*H143,2)</f>
        <v>0</v>
      </c>
      <c r="K143" s="178"/>
      <c r="L143" s="37"/>
      <c r="M143" s="179" t="s">
        <v>1</v>
      </c>
      <c r="N143" s="180" t="s">
        <v>38</v>
      </c>
      <c r="O143" s="75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3" t="s">
        <v>121</v>
      </c>
      <c r="AT143" s="183" t="s">
        <v>117</v>
      </c>
      <c r="AU143" s="183" t="s">
        <v>83</v>
      </c>
      <c r="AY143" s="17" t="s">
        <v>114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7" t="s">
        <v>81</v>
      </c>
      <c r="BK143" s="184">
        <f>ROUND(I143*H143,2)</f>
        <v>0</v>
      </c>
      <c r="BL143" s="17" t="s">
        <v>121</v>
      </c>
      <c r="BM143" s="183" t="s">
        <v>148</v>
      </c>
    </row>
    <row r="144" s="2" customFormat="1">
      <c r="A144" s="36"/>
      <c r="B144" s="37"/>
      <c r="C144" s="36"/>
      <c r="D144" s="185" t="s">
        <v>123</v>
      </c>
      <c r="E144" s="36"/>
      <c r="F144" s="186" t="s">
        <v>149</v>
      </c>
      <c r="G144" s="36"/>
      <c r="H144" s="36"/>
      <c r="I144" s="187"/>
      <c r="J144" s="36"/>
      <c r="K144" s="36"/>
      <c r="L144" s="37"/>
      <c r="M144" s="188"/>
      <c r="N144" s="189"/>
      <c r="O144" s="75"/>
      <c r="P144" s="75"/>
      <c r="Q144" s="75"/>
      <c r="R144" s="75"/>
      <c r="S144" s="75"/>
      <c r="T144" s="7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7" t="s">
        <v>123</v>
      </c>
      <c r="AU144" s="17" t="s">
        <v>83</v>
      </c>
    </row>
    <row r="145" s="13" customFormat="1">
      <c r="A145" s="13"/>
      <c r="B145" s="190"/>
      <c r="C145" s="13"/>
      <c r="D145" s="191" t="s">
        <v>125</v>
      </c>
      <c r="E145" s="192" t="s">
        <v>1</v>
      </c>
      <c r="F145" s="193" t="s">
        <v>150</v>
      </c>
      <c r="G145" s="13"/>
      <c r="H145" s="192" t="s">
        <v>1</v>
      </c>
      <c r="I145" s="194"/>
      <c r="J145" s="13"/>
      <c r="K145" s="13"/>
      <c r="L145" s="190"/>
      <c r="M145" s="195"/>
      <c r="N145" s="196"/>
      <c r="O145" s="196"/>
      <c r="P145" s="196"/>
      <c r="Q145" s="196"/>
      <c r="R145" s="196"/>
      <c r="S145" s="196"/>
      <c r="T145" s="19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2" t="s">
        <v>125</v>
      </c>
      <c r="AU145" s="192" t="s">
        <v>83</v>
      </c>
      <c r="AV145" s="13" t="s">
        <v>81</v>
      </c>
      <c r="AW145" s="13" t="s">
        <v>30</v>
      </c>
      <c r="AX145" s="13" t="s">
        <v>73</v>
      </c>
      <c r="AY145" s="192" t="s">
        <v>114</v>
      </c>
    </row>
    <row r="146" s="13" customFormat="1">
      <c r="A146" s="13"/>
      <c r="B146" s="190"/>
      <c r="C146" s="13"/>
      <c r="D146" s="191" t="s">
        <v>125</v>
      </c>
      <c r="E146" s="192" t="s">
        <v>1</v>
      </c>
      <c r="F146" s="193" t="s">
        <v>135</v>
      </c>
      <c r="G146" s="13"/>
      <c r="H146" s="192" t="s">
        <v>1</v>
      </c>
      <c r="I146" s="194"/>
      <c r="J146" s="13"/>
      <c r="K146" s="13"/>
      <c r="L146" s="190"/>
      <c r="M146" s="195"/>
      <c r="N146" s="196"/>
      <c r="O146" s="196"/>
      <c r="P146" s="196"/>
      <c r="Q146" s="196"/>
      <c r="R146" s="196"/>
      <c r="S146" s="196"/>
      <c r="T146" s="19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2" t="s">
        <v>125</v>
      </c>
      <c r="AU146" s="192" t="s">
        <v>83</v>
      </c>
      <c r="AV146" s="13" t="s">
        <v>81</v>
      </c>
      <c r="AW146" s="13" t="s">
        <v>30</v>
      </c>
      <c r="AX146" s="13" t="s">
        <v>73</v>
      </c>
      <c r="AY146" s="192" t="s">
        <v>114</v>
      </c>
    </row>
    <row r="147" s="14" customFormat="1">
      <c r="A147" s="14"/>
      <c r="B147" s="198"/>
      <c r="C147" s="14"/>
      <c r="D147" s="191" t="s">
        <v>125</v>
      </c>
      <c r="E147" s="199" t="s">
        <v>1</v>
      </c>
      <c r="F147" s="200" t="s">
        <v>136</v>
      </c>
      <c r="G147" s="14"/>
      <c r="H147" s="201">
        <v>1141</v>
      </c>
      <c r="I147" s="202"/>
      <c r="J147" s="14"/>
      <c r="K147" s="14"/>
      <c r="L147" s="198"/>
      <c r="M147" s="206"/>
      <c r="N147" s="207"/>
      <c r="O147" s="207"/>
      <c r="P147" s="207"/>
      <c r="Q147" s="207"/>
      <c r="R147" s="207"/>
      <c r="S147" s="207"/>
      <c r="T147" s="20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9" t="s">
        <v>125</v>
      </c>
      <c r="AU147" s="199" t="s">
        <v>83</v>
      </c>
      <c r="AV147" s="14" t="s">
        <v>83</v>
      </c>
      <c r="AW147" s="14" t="s">
        <v>30</v>
      </c>
      <c r="AX147" s="14" t="s">
        <v>81</v>
      </c>
      <c r="AY147" s="199" t="s">
        <v>114</v>
      </c>
    </row>
    <row r="148" s="2" customFormat="1" ht="6.96" customHeight="1">
      <c r="A148" s="36"/>
      <c r="B148" s="58"/>
      <c r="C148" s="59"/>
      <c r="D148" s="59"/>
      <c r="E148" s="59"/>
      <c r="F148" s="59"/>
      <c r="G148" s="59"/>
      <c r="H148" s="59"/>
      <c r="I148" s="59"/>
      <c r="J148" s="59"/>
      <c r="K148" s="59"/>
      <c r="L148" s="37"/>
      <c r="M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</row>
  </sheetData>
  <autoFilter ref="C118:K14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hyperlinks>
    <hyperlink ref="F123" r:id="rId1" display="https://podminky.urs.cz/item/CS_URS_2025_02/013254000"/>
    <hyperlink ref="F129" r:id="rId2" display="https://podminky.urs.cz/item/CS_URS_2025_02/041903000"/>
    <hyperlink ref="F134" r:id="rId3" display="https://podminky.urs.cz/item/CS_URS_2025_02/041903000.1"/>
    <hyperlink ref="F139" r:id="rId4" display="https://podminky.urs.cz/item/CS_URS_2025_02/041903000.2"/>
    <hyperlink ref="F144" r:id="rId5" display="https://podminky.urs.cz/item/CS_URS_2025_02/041903000.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="1" customFormat="1" ht="24.96" customHeight="1">
      <c r="B4" s="20"/>
      <c r="D4" s="21" t="s">
        <v>87</v>
      </c>
      <c r="L4" s="20"/>
      <c r="M4" s="118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26.25" customHeight="1">
      <c r="B7" s="20"/>
      <c r="E7" s="119" t="str">
        <f>'Rekapitulace stavby'!K6</f>
        <v>Inspekční činnost a dozor při provádění protikorozní ochrany na ocelových konstrukcích mostů v úseku trati Lipová Lázně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88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151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8. 9. 2025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tr">
        <f>IF('Rekapitulace stavby'!AN10="","",'Rekapitulace stavby'!AN10)</f>
        <v/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tr">
        <f>IF('Rekapitulace stavby'!E11="","",'Rekapitulace stavby'!E11)</f>
        <v xml:space="preserve"> </v>
      </c>
      <c r="F15" s="36"/>
      <c r="G15" s="36"/>
      <c r="H15" s="36"/>
      <c r="I15" s="30" t="s">
        <v>26</v>
      </c>
      <c r="J15" s="25" t="str">
        <f>IF('Rekapitulace stavby'!AN11="","",'Rekapitulace stavby'!AN11)</f>
        <v/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27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26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29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26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31</v>
      </c>
      <c r="E23" s="36"/>
      <c r="F23" s="36"/>
      <c r="G23" s="36"/>
      <c r="H23" s="36"/>
      <c r="I23" s="30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30" t="s">
        <v>26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32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0"/>
      <c r="B27" s="121"/>
      <c r="C27" s="120"/>
      <c r="D27" s="120"/>
      <c r="E27" s="34" t="s">
        <v>1</v>
      </c>
      <c r="F27" s="34"/>
      <c r="G27" s="34"/>
      <c r="H27" s="34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3" t="s">
        <v>33</v>
      </c>
      <c r="E30" s="36"/>
      <c r="F30" s="36"/>
      <c r="G30" s="36"/>
      <c r="H30" s="36"/>
      <c r="I30" s="36"/>
      <c r="J30" s="94">
        <f>ROUND(J119,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35</v>
      </c>
      <c r="G32" s="36"/>
      <c r="H32" s="36"/>
      <c r="I32" s="41" t="s">
        <v>34</v>
      </c>
      <c r="J32" s="41" t="s">
        <v>36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4" t="s">
        <v>37</v>
      </c>
      <c r="E33" s="30" t="s">
        <v>38</v>
      </c>
      <c r="F33" s="125">
        <f>ROUND((SUM(BE119:BE147)),  2)</f>
        <v>0</v>
      </c>
      <c r="G33" s="36"/>
      <c r="H33" s="36"/>
      <c r="I33" s="126">
        <v>0.20999999999999999</v>
      </c>
      <c r="J33" s="125">
        <f>ROUND(((SUM(BE119:BE147))*I33),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39</v>
      </c>
      <c r="F34" s="125">
        <f>ROUND((SUM(BF119:BF147)),  2)</f>
        <v>0</v>
      </c>
      <c r="G34" s="36"/>
      <c r="H34" s="36"/>
      <c r="I34" s="126">
        <v>0.12</v>
      </c>
      <c r="J34" s="125">
        <f>ROUND(((SUM(BF119:BF147))*I34),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40</v>
      </c>
      <c r="F35" s="125">
        <f>ROUND((SUM(BG119:BG147)),  2)</f>
        <v>0</v>
      </c>
      <c r="G35" s="36"/>
      <c r="H35" s="36"/>
      <c r="I35" s="126">
        <v>0.20999999999999999</v>
      </c>
      <c r="J35" s="125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41</v>
      </c>
      <c r="F36" s="125">
        <f>ROUND((SUM(BH119:BH147)),  2)</f>
        <v>0</v>
      </c>
      <c r="G36" s="36"/>
      <c r="H36" s="36"/>
      <c r="I36" s="126">
        <v>0.12</v>
      </c>
      <c r="J36" s="125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42</v>
      </c>
      <c r="F37" s="125">
        <f>ROUND((SUM(BI119:BI147)),  2)</f>
        <v>0</v>
      </c>
      <c r="G37" s="36"/>
      <c r="H37" s="36"/>
      <c r="I37" s="126">
        <v>0</v>
      </c>
      <c r="J37" s="125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7"/>
      <c r="D39" s="128" t="s">
        <v>43</v>
      </c>
      <c r="E39" s="79"/>
      <c r="F39" s="79"/>
      <c r="G39" s="129" t="s">
        <v>44</v>
      </c>
      <c r="H39" s="130" t="s">
        <v>45</v>
      </c>
      <c r="I39" s="79"/>
      <c r="J39" s="131">
        <f>SUM(J30:J37)</f>
        <v>0</v>
      </c>
      <c r="K39" s="132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33" t="s">
        <v>49</v>
      </c>
      <c r="G61" s="56" t="s">
        <v>48</v>
      </c>
      <c r="H61" s="39"/>
      <c r="I61" s="39"/>
      <c r="J61" s="134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33" t="s">
        <v>49</v>
      </c>
      <c r="G76" s="56" t="s">
        <v>48</v>
      </c>
      <c r="H76" s="39"/>
      <c r="I76" s="39"/>
      <c r="J76" s="134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90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6.25" customHeight="1">
      <c r="A85" s="36"/>
      <c r="B85" s="37"/>
      <c r="C85" s="36"/>
      <c r="D85" s="36"/>
      <c r="E85" s="119" t="str">
        <f>E7</f>
        <v>Inspekční činnost a dozor při provádění protikorozní ochrany na ocelových konstrukcích mostů v úseku trati Lipová Lázně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88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SO 02 - Most km 19,881 trati Lipová Lázně - Bernartice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 xml:space="preserve"> </v>
      </c>
      <c r="G89" s="36"/>
      <c r="H89" s="36"/>
      <c r="I89" s="30" t="s">
        <v>22</v>
      </c>
      <c r="J89" s="67" t="str">
        <f>IF(J12="","",J12)</f>
        <v>8. 9. 2025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 xml:space="preserve"> </v>
      </c>
      <c r="G91" s="36"/>
      <c r="H91" s="36"/>
      <c r="I91" s="30" t="s">
        <v>29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6"/>
      <c r="E92" s="36"/>
      <c r="F92" s="25" t="str">
        <f>IF(E18="","",E18)</f>
        <v>Vyplň údaj</v>
      </c>
      <c r="G92" s="36"/>
      <c r="H92" s="36"/>
      <c r="I92" s="30" t="s">
        <v>31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5" t="s">
        <v>91</v>
      </c>
      <c r="D94" s="127"/>
      <c r="E94" s="127"/>
      <c r="F94" s="127"/>
      <c r="G94" s="127"/>
      <c r="H94" s="127"/>
      <c r="I94" s="127"/>
      <c r="J94" s="136" t="s">
        <v>92</v>
      </c>
      <c r="K94" s="127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7" t="s">
        <v>93</v>
      </c>
      <c r="D96" s="36"/>
      <c r="E96" s="36"/>
      <c r="F96" s="36"/>
      <c r="G96" s="36"/>
      <c r="H96" s="36"/>
      <c r="I96" s="36"/>
      <c r="J96" s="94">
        <f>J119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94</v>
      </c>
    </row>
    <row r="97" s="9" customFormat="1" ht="24.96" customHeight="1">
      <c r="A97" s="9"/>
      <c r="B97" s="138"/>
      <c r="C97" s="9"/>
      <c r="D97" s="139" t="s">
        <v>95</v>
      </c>
      <c r="E97" s="140"/>
      <c r="F97" s="140"/>
      <c r="G97" s="140"/>
      <c r="H97" s="140"/>
      <c r="I97" s="140"/>
      <c r="J97" s="141">
        <f>J120</f>
        <v>0</v>
      </c>
      <c r="K97" s="9"/>
      <c r="L97" s="13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2"/>
      <c r="C98" s="10"/>
      <c r="D98" s="143" t="s">
        <v>96</v>
      </c>
      <c r="E98" s="144"/>
      <c r="F98" s="144"/>
      <c r="G98" s="144"/>
      <c r="H98" s="144"/>
      <c r="I98" s="144"/>
      <c r="J98" s="145">
        <f>J121</f>
        <v>0</v>
      </c>
      <c r="K98" s="10"/>
      <c r="L98" s="14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2"/>
      <c r="C99" s="10"/>
      <c r="D99" s="143" t="s">
        <v>97</v>
      </c>
      <c r="E99" s="144"/>
      <c r="F99" s="144"/>
      <c r="G99" s="144"/>
      <c r="H99" s="144"/>
      <c r="I99" s="144"/>
      <c r="J99" s="145">
        <f>J127</f>
        <v>0</v>
      </c>
      <c r="K99" s="10"/>
      <c r="L99" s="14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6"/>
      <c r="B100" s="37"/>
      <c r="C100" s="36"/>
      <c r="D100" s="36"/>
      <c r="E100" s="36"/>
      <c r="F100" s="36"/>
      <c r="G100" s="36"/>
      <c r="H100" s="36"/>
      <c r="I100" s="36"/>
      <c r="J100" s="36"/>
      <c r="K100" s="36"/>
      <c r="L100" s="53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3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98</v>
      </c>
      <c r="D106" s="36"/>
      <c r="E106" s="36"/>
      <c r="F106" s="36"/>
      <c r="G106" s="36"/>
      <c r="H106" s="36"/>
      <c r="I106" s="36"/>
      <c r="J106" s="36"/>
      <c r="K106" s="36"/>
      <c r="L106" s="53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6"/>
      <c r="D107" s="36"/>
      <c r="E107" s="36"/>
      <c r="F107" s="36"/>
      <c r="G107" s="36"/>
      <c r="H107" s="36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6.25" customHeight="1">
      <c r="A109" s="36"/>
      <c r="B109" s="37"/>
      <c r="C109" s="36"/>
      <c r="D109" s="36"/>
      <c r="E109" s="119" t="str">
        <f>E7</f>
        <v>Inspekční činnost a dozor při provádění protikorozní ochrany na ocelových konstrukcích mostů v úseku trati Lipová Lázně</v>
      </c>
      <c r="F109" s="30"/>
      <c r="G109" s="30"/>
      <c r="H109" s="30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88</v>
      </c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6"/>
      <c r="D111" s="36"/>
      <c r="E111" s="65" t="str">
        <f>E9</f>
        <v>SO 02 - Most km 19,881 trati Lipová Lázně - Bernartice</v>
      </c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20</v>
      </c>
      <c r="D113" s="36"/>
      <c r="E113" s="36"/>
      <c r="F113" s="25" t="str">
        <f>F12</f>
        <v xml:space="preserve"> </v>
      </c>
      <c r="G113" s="36"/>
      <c r="H113" s="36"/>
      <c r="I113" s="30" t="s">
        <v>22</v>
      </c>
      <c r="J113" s="67" t="str">
        <f>IF(J12="","",J12)</f>
        <v>8. 9. 2025</v>
      </c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6"/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24</v>
      </c>
      <c r="D115" s="36"/>
      <c r="E115" s="36"/>
      <c r="F115" s="25" t="str">
        <f>E15</f>
        <v xml:space="preserve"> </v>
      </c>
      <c r="G115" s="36"/>
      <c r="H115" s="36"/>
      <c r="I115" s="30" t="s">
        <v>29</v>
      </c>
      <c r="J115" s="34" t="str">
        <f>E21</f>
        <v xml:space="preserve"> </v>
      </c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27</v>
      </c>
      <c r="D116" s="36"/>
      <c r="E116" s="36"/>
      <c r="F116" s="25" t="str">
        <f>IF(E18="","",E18)</f>
        <v>Vyplň údaj</v>
      </c>
      <c r="G116" s="36"/>
      <c r="H116" s="36"/>
      <c r="I116" s="30" t="s">
        <v>31</v>
      </c>
      <c r="J116" s="34" t="str">
        <f>E24</f>
        <v xml:space="preserve"> </v>
      </c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0.32" customHeight="1">
      <c r="A117" s="36"/>
      <c r="B117" s="37"/>
      <c r="C117" s="36"/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11" customFormat="1" ht="29.28" customHeight="1">
      <c r="A118" s="146"/>
      <c r="B118" s="147"/>
      <c r="C118" s="148" t="s">
        <v>99</v>
      </c>
      <c r="D118" s="149" t="s">
        <v>58</v>
      </c>
      <c r="E118" s="149" t="s">
        <v>54</v>
      </c>
      <c r="F118" s="149" t="s">
        <v>55</v>
      </c>
      <c r="G118" s="149" t="s">
        <v>100</v>
      </c>
      <c r="H118" s="149" t="s">
        <v>101</v>
      </c>
      <c r="I118" s="149" t="s">
        <v>102</v>
      </c>
      <c r="J118" s="150" t="s">
        <v>92</v>
      </c>
      <c r="K118" s="151" t="s">
        <v>103</v>
      </c>
      <c r="L118" s="152"/>
      <c r="M118" s="84" t="s">
        <v>1</v>
      </c>
      <c r="N118" s="85" t="s">
        <v>37</v>
      </c>
      <c r="O118" s="85" t="s">
        <v>104</v>
      </c>
      <c r="P118" s="85" t="s">
        <v>105</v>
      </c>
      <c r="Q118" s="85" t="s">
        <v>106</v>
      </c>
      <c r="R118" s="85" t="s">
        <v>107</v>
      </c>
      <c r="S118" s="85" t="s">
        <v>108</v>
      </c>
      <c r="T118" s="86" t="s">
        <v>109</v>
      </c>
      <c r="U118" s="146"/>
      <c r="V118" s="146"/>
      <c r="W118" s="146"/>
      <c r="X118" s="146"/>
      <c r="Y118" s="146"/>
      <c r="Z118" s="146"/>
      <c r="AA118" s="146"/>
      <c r="AB118" s="146"/>
      <c r="AC118" s="146"/>
      <c r="AD118" s="146"/>
      <c r="AE118" s="146"/>
    </row>
    <row r="119" s="2" customFormat="1" ht="22.8" customHeight="1">
      <c r="A119" s="36"/>
      <c r="B119" s="37"/>
      <c r="C119" s="91" t="s">
        <v>110</v>
      </c>
      <c r="D119" s="36"/>
      <c r="E119" s="36"/>
      <c r="F119" s="36"/>
      <c r="G119" s="36"/>
      <c r="H119" s="36"/>
      <c r="I119" s="36"/>
      <c r="J119" s="153">
        <f>BK119</f>
        <v>0</v>
      </c>
      <c r="K119" s="36"/>
      <c r="L119" s="37"/>
      <c r="M119" s="87"/>
      <c r="N119" s="71"/>
      <c r="O119" s="88"/>
      <c r="P119" s="154">
        <f>P120</f>
        <v>0</v>
      </c>
      <c r="Q119" s="88"/>
      <c r="R119" s="154">
        <f>R120</f>
        <v>0</v>
      </c>
      <c r="S119" s="88"/>
      <c r="T119" s="155">
        <f>T120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7" t="s">
        <v>72</v>
      </c>
      <c r="AU119" s="17" t="s">
        <v>94</v>
      </c>
      <c r="BK119" s="156">
        <f>BK120</f>
        <v>0</v>
      </c>
    </row>
    <row r="120" s="12" customFormat="1" ht="25.92" customHeight="1">
      <c r="A120" s="12"/>
      <c r="B120" s="157"/>
      <c r="C120" s="12"/>
      <c r="D120" s="158" t="s">
        <v>72</v>
      </c>
      <c r="E120" s="159" t="s">
        <v>111</v>
      </c>
      <c r="F120" s="159" t="s">
        <v>112</v>
      </c>
      <c r="G120" s="12"/>
      <c r="H120" s="12"/>
      <c r="I120" s="160"/>
      <c r="J120" s="161">
        <f>BK120</f>
        <v>0</v>
      </c>
      <c r="K120" s="12"/>
      <c r="L120" s="157"/>
      <c r="M120" s="162"/>
      <c r="N120" s="163"/>
      <c r="O120" s="163"/>
      <c r="P120" s="164">
        <f>P121+P127</f>
        <v>0</v>
      </c>
      <c r="Q120" s="163"/>
      <c r="R120" s="164">
        <f>R121+R127</f>
        <v>0</v>
      </c>
      <c r="S120" s="163"/>
      <c r="T120" s="165">
        <f>T121+T127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8" t="s">
        <v>113</v>
      </c>
      <c r="AT120" s="166" t="s">
        <v>72</v>
      </c>
      <c r="AU120" s="166" t="s">
        <v>73</v>
      </c>
      <c r="AY120" s="158" t="s">
        <v>114</v>
      </c>
      <c r="BK120" s="167">
        <f>BK121+BK127</f>
        <v>0</v>
      </c>
    </row>
    <row r="121" s="12" customFormat="1" ht="22.8" customHeight="1">
      <c r="A121" s="12"/>
      <c r="B121" s="157"/>
      <c r="C121" s="12"/>
      <c r="D121" s="158" t="s">
        <v>72</v>
      </c>
      <c r="E121" s="168" t="s">
        <v>115</v>
      </c>
      <c r="F121" s="168" t="s">
        <v>116</v>
      </c>
      <c r="G121" s="12"/>
      <c r="H121" s="12"/>
      <c r="I121" s="160"/>
      <c r="J121" s="169">
        <f>BK121</f>
        <v>0</v>
      </c>
      <c r="K121" s="12"/>
      <c r="L121" s="157"/>
      <c r="M121" s="162"/>
      <c r="N121" s="163"/>
      <c r="O121" s="163"/>
      <c r="P121" s="164">
        <f>SUM(P122:P126)</f>
        <v>0</v>
      </c>
      <c r="Q121" s="163"/>
      <c r="R121" s="164">
        <f>SUM(R122:R126)</f>
        <v>0</v>
      </c>
      <c r="S121" s="163"/>
      <c r="T121" s="165">
        <f>SUM(T122:T126)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8" t="s">
        <v>113</v>
      </c>
      <c r="AT121" s="166" t="s">
        <v>72</v>
      </c>
      <c r="AU121" s="166" t="s">
        <v>81</v>
      </c>
      <c r="AY121" s="158" t="s">
        <v>114</v>
      </c>
      <c r="BK121" s="167">
        <f>SUM(BK122:BK126)</f>
        <v>0</v>
      </c>
    </row>
    <row r="122" s="2" customFormat="1" ht="16.5" customHeight="1">
      <c r="A122" s="36"/>
      <c r="B122" s="170"/>
      <c r="C122" s="171" t="s">
        <v>81</v>
      </c>
      <c r="D122" s="171" t="s">
        <v>117</v>
      </c>
      <c r="E122" s="172" t="s">
        <v>118</v>
      </c>
      <c r="F122" s="173" t="s">
        <v>119</v>
      </c>
      <c r="G122" s="174" t="s">
        <v>120</v>
      </c>
      <c r="H122" s="175">
        <v>1</v>
      </c>
      <c r="I122" s="176"/>
      <c r="J122" s="177">
        <f>ROUND(I122*H122,2)</f>
        <v>0</v>
      </c>
      <c r="K122" s="178"/>
      <c r="L122" s="37"/>
      <c r="M122" s="179" t="s">
        <v>1</v>
      </c>
      <c r="N122" s="180" t="s">
        <v>38</v>
      </c>
      <c r="O122" s="75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3" t="s">
        <v>121</v>
      </c>
      <c r="AT122" s="183" t="s">
        <v>117</v>
      </c>
      <c r="AU122" s="183" t="s">
        <v>83</v>
      </c>
      <c r="AY122" s="17" t="s">
        <v>114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7" t="s">
        <v>81</v>
      </c>
      <c r="BK122" s="184">
        <f>ROUND(I122*H122,2)</f>
        <v>0</v>
      </c>
      <c r="BL122" s="17" t="s">
        <v>121</v>
      </c>
      <c r="BM122" s="183" t="s">
        <v>152</v>
      </c>
    </row>
    <row r="123" s="2" customFormat="1">
      <c r="A123" s="36"/>
      <c r="B123" s="37"/>
      <c r="C123" s="36"/>
      <c r="D123" s="185" t="s">
        <v>123</v>
      </c>
      <c r="E123" s="36"/>
      <c r="F123" s="186" t="s">
        <v>124</v>
      </c>
      <c r="G123" s="36"/>
      <c r="H123" s="36"/>
      <c r="I123" s="187"/>
      <c r="J123" s="36"/>
      <c r="K123" s="36"/>
      <c r="L123" s="37"/>
      <c r="M123" s="188"/>
      <c r="N123" s="189"/>
      <c r="O123" s="75"/>
      <c r="P123" s="75"/>
      <c r="Q123" s="75"/>
      <c r="R123" s="75"/>
      <c r="S123" s="75"/>
      <c r="T123" s="7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7" t="s">
        <v>123</v>
      </c>
      <c r="AU123" s="17" t="s">
        <v>83</v>
      </c>
    </row>
    <row r="124" s="13" customFormat="1">
      <c r="A124" s="13"/>
      <c r="B124" s="190"/>
      <c r="C124" s="13"/>
      <c r="D124" s="191" t="s">
        <v>125</v>
      </c>
      <c r="E124" s="192" t="s">
        <v>1</v>
      </c>
      <c r="F124" s="193" t="s">
        <v>126</v>
      </c>
      <c r="G124" s="13"/>
      <c r="H124" s="192" t="s">
        <v>1</v>
      </c>
      <c r="I124" s="194"/>
      <c r="J124" s="13"/>
      <c r="K124" s="13"/>
      <c r="L124" s="190"/>
      <c r="M124" s="195"/>
      <c r="N124" s="196"/>
      <c r="O124" s="196"/>
      <c r="P124" s="196"/>
      <c r="Q124" s="196"/>
      <c r="R124" s="196"/>
      <c r="S124" s="196"/>
      <c r="T124" s="19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92" t="s">
        <v>125</v>
      </c>
      <c r="AU124" s="192" t="s">
        <v>83</v>
      </c>
      <c r="AV124" s="13" t="s">
        <v>81</v>
      </c>
      <c r="AW124" s="13" t="s">
        <v>30</v>
      </c>
      <c r="AX124" s="13" t="s">
        <v>73</v>
      </c>
      <c r="AY124" s="192" t="s">
        <v>114</v>
      </c>
    </row>
    <row r="125" s="13" customFormat="1">
      <c r="A125" s="13"/>
      <c r="B125" s="190"/>
      <c r="C125" s="13"/>
      <c r="D125" s="191" t="s">
        <v>125</v>
      </c>
      <c r="E125" s="192" t="s">
        <v>1</v>
      </c>
      <c r="F125" s="193" t="s">
        <v>127</v>
      </c>
      <c r="G125" s="13"/>
      <c r="H125" s="192" t="s">
        <v>1</v>
      </c>
      <c r="I125" s="194"/>
      <c r="J125" s="13"/>
      <c r="K125" s="13"/>
      <c r="L125" s="190"/>
      <c r="M125" s="195"/>
      <c r="N125" s="196"/>
      <c r="O125" s="196"/>
      <c r="P125" s="196"/>
      <c r="Q125" s="196"/>
      <c r="R125" s="196"/>
      <c r="S125" s="196"/>
      <c r="T125" s="19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92" t="s">
        <v>125</v>
      </c>
      <c r="AU125" s="192" t="s">
        <v>83</v>
      </c>
      <c r="AV125" s="13" t="s">
        <v>81</v>
      </c>
      <c r="AW125" s="13" t="s">
        <v>30</v>
      </c>
      <c r="AX125" s="13" t="s">
        <v>73</v>
      </c>
      <c r="AY125" s="192" t="s">
        <v>114</v>
      </c>
    </row>
    <row r="126" s="14" customFormat="1">
      <c r="A126" s="14"/>
      <c r="B126" s="198"/>
      <c r="C126" s="14"/>
      <c r="D126" s="191" t="s">
        <v>125</v>
      </c>
      <c r="E126" s="199" t="s">
        <v>1</v>
      </c>
      <c r="F126" s="200" t="s">
        <v>81</v>
      </c>
      <c r="G126" s="14"/>
      <c r="H126" s="201">
        <v>1</v>
      </c>
      <c r="I126" s="202"/>
      <c r="J126" s="14"/>
      <c r="K126" s="14"/>
      <c r="L126" s="198"/>
      <c r="M126" s="203"/>
      <c r="N126" s="204"/>
      <c r="O126" s="204"/>
      <c r="P126" s="204"/>
      <c r="Q126" s="204"/>
      <c r="R126" s="204"/>
      <c r="S126" s="204"/>
      <c r="T126" s="20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199" t="s">
        <v>125</v>
      </c>
      <c r="AU126" s="199" t="s">
        <v>83</v>
      </c>
      <c r="AV126" s="14" t="s">
        <v>83</v>
      </c>
      <c r="AW126" s="14" t="s">
        <v>30</v>
      </c>
      <c r="AX126" s="14" t="s">
        <v>81</v>
      </c>
      <c r="AY126" s="199" t="s">
        <v>114</v>
      </c>
    </row>
    <row r="127" s="12" customFormat="1" ht="22.8" customHeight="1">
      <c r="A127" s="12"/>
      <c r="B127" s="157"/>
      <c r="C127" s="12"/>
      <c r="D127" s="158" t="s">
        <v>72</v>
      </c>
      <c r="E127" s="168" t="s">
        <v>128</v>
      </c>
      <c r="F127" s="168" t="s">
        <v>129</v>
      </c>
      <c r="G127" s="12"/>
      <c r="H127" s="12"/>
      <c r="I127" s="160"/>
      <c r="J127" s="169">
        <f>BK127</f>
        <v>0</v>
      </c>
      <c r="K127" s="12"/>
      <c r="L127" s="157"/>
      <c r="M127" s="162"/>
      <c r="N127" s="163"/>
      <c r="O127" s="163"/>
      <c r="P127" s="164">
        <f>SUM(P128:P147)</f>
        <v>0</v>
      </c>
      <c r="Q127" s="163"/>
      <c r="R127" s="164">
        <f>SUM(R128:R147)</f>
        <v>0</v>
      </c>
      <c r="S127" s="163"/>
      <c r="T127" s="165">
        <f>SUM(T128:T147)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8" t="s">
        <v>113</v>
      </c>
      <c r="AT127" s="166" t="s">
        <v>72</v>
      </c>
      <c r="AU127" s="166" t="s">
        <v>81</v>
      </c>
      <c r="AY127" s="158" t="s">
        <v>114</v>
      </c>
      <c r="BK127" s="167">
        <f>SUM(BK128:BK147)</f>
        <v>0</v>
      </c>
    </row>
    <row r="128" s="2" customFormat="1" ht="16.5" customHeight="1">
      <c r="A128" s="36"/>
      <c r="B128" s="170"/>
      <c r="C128" s="171" t="s">
        <v>83</v>
      </c>
      <c r="D128" s="171" t="s">
        <v>117</v>
      </c>
      <c r="E128" s="172" t="s">
        <v>130</v>
      </c>
      <c r="F128" s="173" t="s">
        <v>131</v>
      </c>
      <c r="G128" s="174" t="s">
        <v>120</v>
      </c>
      <c r="H128" s="175">
        <v>2451</v>
      </c>
      <c r="I128" s="176"/>
      <c r="J128" s="177">
        <f>ROUND(I128*H128,2)</f>
        <v>0</v>
      </c>
      <c r="K128" s="178"/>
      <c r="L128" s="37"/>
      <c r="M128" s="179" t="s">
        <v>1</v>
      </c>
      <c r="N128" s="180" t="s">
        <v>38</v>
      </c>
      <c r="O128" s="75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3" t="s">
        <v>121</v>
      </c>
      <c r="AT128" s="183" t="s">
        <v>117</v>
      </c>
      <c r="AU128" s="183" t="s">
        <v>83</v>
      </c>
      <c r="AY128" s="17" t="s">
        <v>114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7" t="s">
        <v>81</v>
      </c>
      <c r="BK128" s="184">
        <f>ROUND(I128*H128,2)</f>
        <v>0</v>
      </c>
      <c r="BL128" s="17" t="s">
        <v>121</v>
      </c>
      <c r="BM128" s="183" t="s">
        <v>153</v>
      </c>
    </row>
    <row r="129" s="2" customFormat="1">
      <c r="A129" s="36"/>
      <c r="B129" s="37"/>
      <c r="C129" s="36"/>
      <c r="D129" s="185" t="s">
        <v>123</v>
      </c>
      <c r="E129" s="36"/>
      <c r="F129" s="186" t="s">
        <v>133</v>
      </c>
      <c r="G129" s="36"/>
      <c r="H129" s="36"/>
      <c r="I129" s="187"/>
      <c r="J129" s="36"/>
      <c r="K129" s="36"/>
      <c r="L129" s="37"/>
      <c r="M129" s="188"/>
      <c r="N129" s="189"/>
      <c r="O129" s="75"/>
      <c r="P129" s="75"/>
      <c r="Q129" s="75"/>
      <c r="R129" s="75"/>
      <c r="S129" s="75"/>
      <c r="T129" s="7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7" t="s">
        <v>123</v>
      </c>
      <c r="AU129" s="17" t="s">
        <v>83</v>
      </c>
    </row>
    <row r="130" s="13" customFormat="1">
      <c r="A130" s="13"/>
      <c r="B130" s="190"/>
      <c r="C130" s="13"/>
      <c r="D130" s="191" t="s">
        <v>125</v>
      </c>
      <c r="E130" s="192" t="s">
        <v>1</v>
      </c>
      <c r="F130" s="193" t="s">
        <v>134</v>
      </c>
      <c r="G130" s="13"/>
      <c r="H130" s="192" t="s">
        <v>1</v>
      </c>
      <c r="I130" s="194"/>
      <c r="J130" s="13"/>
      <c r="K130" s="13"/>
      <c r="L130" s="190"/>
      <c r="M130" s="195"/>
      <c r="N130" s="196"/>
      <c r="O130" s="196"/>
      <c r="P130" s="196"/>
      <c r="Q130" s="196"/>
      <c r="R130" s="196"/>
      <c r="S130" s="196"/>
      <c r="T130" s="19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2" t="s">
        <v>125</v>
      </c>
      <c r="AU130" s="192" t="s">
        <v>83</v>
      </c>
      <c r="AV130" s="13" t="s">
        <v>81</v>
      </c>
      <c r="AW130" s="13" t="s">
        <v>30</v>
      </c>
      <c r="AX130" s="13" t="s">
        <v>73</v>
      </c>
      <c r="AY130" s="192" t="s">
        <v>114</v>
      </c>
    </row>
    <row r="131" s="13" customFormat="1">
      <c r="A131" s="13"/>
      <c r="B131" s="190"/>
      <c r="C131" s="13"/>
      <c r="D131" s="191" t="s">
        <v>125</v>
      </c>
      <c r="E131" s="192" t="s">
        <v>1</v>
      </c>
      <c r="F131" s="193" t="s">
        <v>135</v>
      </c>
      <c r="G131" s="13"/>
      <c r="H131" s="192" t="s">
        <v>1</v>
      </c>
      <c r="I131" s="194"/>
      <c r="J131" s="13"/>
      <c r="K131" s="13"/>
      <c r="L131" s="190"/>
      <c r="M131" s="195"/>
      <c r="N131" s="196"/>
      <c r="O131" s="196"/>
      <c r="P131" s="196"/>
      <c r="Q131" s="196"/>
      <c r="R131" s="196"/>
      <c r="S131" s="196"/>
      <c r="T131" s="19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2" t="s">
        <v>125</v>
      </c>
      <c r="AU131" s="192" t="s">
        <v>83</v>
      </c>
      <c r="AV131" s="13" t="s">
        <v>81</v>
      </c>
      <c r="AW131" s="13" t="s">
        <v>30</v>
      </c>
      <c r="AX131" s="13" t="s">
        <v>73</v>
      </c>
      <c r="AY131" s="192" t="s">
        <v>114</v>
      </c>
    </row>
    <row r="132" s="14" customFormat="1">
      <c r="A132" s="14"/>
      <c r="B132" s="198"/>
      <c r="C132" s="14"/>
      <c r="D132" s="191" t="s">
        <v>125</v>
      </c>
      <c r="E132" s="199" t="s">
        <v>1</v>
      </c>
      <c r="F132" s="200" t="s">
        <v>154</v>
      </c>
      <c r="G132" s="14"/>
      <c r="H132" s="201">
        <v>2451</v>
      </c>
      <c r="I132" s="202"/>
      <c r="J132" s="14"/>
      <c r="K132" s="14"/>
      <c r="L132" s="198"/>
      <c r="M132" s="203"/>
      <c r="N132" s="204"/>
      <c r="O132" s="204"/>
      <c r="P132" s="204"/>
      <c r="Q132" s="204"/>
      <c r="R132" s="204"/>
      <c r="S132" s="204"/>
      <c r="T132" s="20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9" t="s">
        <v>125</v>
      </c>
      <c r="AU132" s="199" t="s">
        <v>83</v>
      </c>
      <c r="AV132" s="14" t="s">
        <v>83</v>
      </c>
      <c r="AW132" s="14" t="s">
        <v>30</v>
      </c>
      <c r="AX132" s="14" t="s">
        <v>81</v>
      </c>
      <c r="AY132" s="199" t="s">
        <v>114</v>
      </c>
    </row>
    <row r="133" s="2" customFormat="1" ht="16.5" customHeight="1">
      <c r="A133" s="36"/>
      <c r="B133" s="170"/>
      <c r="C133" s="171" t="s">
        <v>137</v>
      </c>
      <c r="D133" s="171" t="s">
        <v>117</v>
      </c>
      <c r="E133" s="172" t="s">
        <v>138</v>
      </c>
      <c r="F133" s="173" t="s">
        <v>131</v>
      </c>
      <c r="G133" s="174" t="s">
        <v>120</v>
      </c>
      <c r="H133" s="175">
        <v>2451</v>
      </c>
      <c r="I133" s="176"/>
      <c r="J133" s="177">
        <f>ROUND(I133*H133,2)</f>
        <v>0</v>
      </c>
      <c r="K133" s="178"/>
      <c r="L133" s="37"/>
      <c r="M133" s="179" t="s">
        <v>1</v>
      </c>
      <c r="N133" s="180" t="s">
        <v>38</v>
      </c>
      <c r="O133" s="75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3" t="s">
        <v>121</v>
      </c>
      <c r="AT133" s="183" t="s">
        <v>117</v>
      </c>
      <c r="AU133" s="183" t="s">
        <v>83</v>
      </c>
      <c r="AY133" s="17" t="s">
        <v>114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7" t="s">
        <v>81</v>
      </c>
      <c r="BK133" s="184">
        <f>ROUND(I133*H133,2)</f>
        <v>0</v>
      </c>
      <c r="BL133" s="17" t="s">
        <v>121</v>
      </c>
      <c r="BM133" s="183" t="s">
        <v>155</v>
      </c>
    </row>
    <row r="134" s="2" customFormat="1">
      <c r="A134" s="36"/>
      <c r="B134" s="37"/>
      <c r="C134" s="36"/>
      <c r="D134" s="185" t="s">
        <v>123</v>
      </c>
      <c r="E134" s="36"/>
      <c r="F134" s="186" t="s">
        <v>140</v>
      </c>
      <c r="G134" s="36"/>
      <c r="H134" s="36"/>
      <c r="I134" s="187"/>
      <c r="J134" s="36"/>
      <c r="K134" s="36"/>
      <c r="L134" s="37"/>
      <c r="M134" s="188"/>
      <c r="N134" s="189"/>
      <c r="O134" s="75"/>
      <c r="P134" s="75"/>
      <c r="Q134" s="75"/>
      <c r="R134" s="75"/>
      <c r="S134" s="75"/>
      <c r="T134" s="7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7" t="s">
        <v>123</v>
      </c>
      <c r="AU134" s="17" t="s">
        <v>83</v>
      </c>
    </row>
    <row r="135" s="13" customFormat="1">
      <c r="A135" s="13"/>
      <c r="B135" s="190"/>
      <c r="C135" s="13"/>
      <c r="D135" s="191" t="s">
        <v>125</v>
      </c>
      <c r="E135" s="192" t="s">
        <v>1</v>
      </c>
      <c r="F135" s="193" t="s">
        <v>141</v>
      </c>
      <c r="G135" s="13"/>
      <c r="H135" s="192" t="s">
        <v>1</v>
      </c>
      <c r="I135" s="194"/>
      <c r="J135" s="13"/>
      <c r="K135" s="13"/>
      <c r="L135" s="190"/>
      <c r="M135" s="195"/>
      <c r="N135" s="196"/>
      <c r="O135" s="196"/>
      <c r="P135" s="196"/>
      <c r="Q135" s="196"/>
      <c r="R135" s="196"/>
      <c r="S135" s="196"/>
      <c r="T135" s="19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2" t="s">
        <v>125</v>
      </c>
      <c r="AU135" s="192" t="s">
        <v>83</v>
      </c>
      <c r="AV135" s="13" t="s">
        <v>81</v>
      </c>
      <c r="AW135" s="13" t="s">
        <v>30</v>
      </c>
      <c r="AX135" s="13" t="s">
        <v>73</v>
      </c>
      <c r="AY135" s="192" t="s">
        <v>114</v>
      </c>
    </row>
    <row r="136" s="13" customFormat="1">
      <c r="A136" s="13"/>
      <c r="B136" s="190"/>
      <c r="C136" s="13"/>
      <c r="D136" s="191" t="s">
        <v>125</v>
      </c>
      <c r="E136" s="192" t="s">
        <v>1</v>
      </c>
      <c r="F136" s="193" t="s">
        <v>135</v>
      </c>
      <c r="G136" s="13"/>
      <c r="H136" s="192" t="s">
        <v>1</v>
      </c>
      <c r="I136" s="194"/>
      <c r="J136" s="13"/>
      <c r="K136" s="13"/>
      <c r="L136" s="190"/>
      <c r="M136" s="195"/>
      <c r="N136" s="196"/>
      <c r="O136" s="196"/>
      <c r="P136" s="196"/>
      <c r="Q136" s="196"/>
      <c r="R136" s="196"/>
      <c r="S136" s="196"/>
      <c r="T136" s="19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2" t="s">
        <v>125</v>
      </c>
      <c r="AU136" s="192" t="s">
        <v>83</v>
      </c>
      <c r="AV136" s="13" t="s">
        <v>81</v>
      </c>
      <c r="AW136" s="13" t="s">
        <v>30</v>
      </c>
      <c r="AX136" s="13" t="s">
        <v>73</v>
      </c>
      <c r="AY136" s="192" t="s">
        <v>114</v>
      </c>
    </row>
    <row r="137" s="14" customFormat="1">
      <c r="A137" s="14"/>
      <c r="B137" s="198"/>
      <c r="C137" s="14"/>
      <c r="D137" s="191" t="s">
        <v>125</v>
      </c>
      <c r="E137" s="199" t="s">
        <v>1</v>
      </c>
      <c r="F137" s="200" t="s">
        <v>154</v>
      </c>
      <c r="G137" s="14"/>
      <c r="H137" s="201">
        <v>2451</v>
      </c>
      <c r="I137" s="202"/>
      <c r="J137" s="14"/>
      <c r="K137" s="14"/>
      <c r="L137" s="198"/>
      <c r="M137" s="203"/>
      <c r="N137" s="204"/>
      <c r="O137" s="204"/>
      <c r="P137" s="204"/>
      <c r="Q137" s="204"/>
      <c r="R137" s="204"/>
      <c r="S137" s="204"/>
      <c r="T137" s="20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9" t="s">
        <v>125</v>
      </c>
      <c r="AU137" s="199" t="s">
        <v>83</v>
      </c>
      <c r="AV137" s="14" t="s">
        <v>83</v>
      </c>
      <c r="AW137" s="14" t="s">
        <v>30</v>
      </c>
      <c r="AX137" s="14" t="s">
        <v>81</v>
      </c>
      <c r="AY137" s="199" t="s">
        <v>114</v>
      </c>
    </row>
    <row r="138" s="2" customFormat="1" ht="16.5" customHeight="1">
      <c r="A138" s="36"/>
      <c r="B138" s="170"/>
      <c r="C138" s="171" t="s">
        <v>142</v>
      </c>
      <c r="D138" s="171" t="s">
        <v>117</v>
      </c>
      <c r="E138" s="172" t="s">
        <v>143</v>
      </c>
      <c r="F138" s="173" t="s">
        <v>131</v>
      </c>
      <c r="G138" s="174" t="s">
        <v>120</v>
      </c>
      <c r="H138" s="175">
        <v>1</v>
      </c>
      <c r="I138" s="176"/>
      <c r="J138" s="177">
        <f>ROUND(I138*H138,2)</f>
        <v>0</v>
      </c>
      <c r="K138" s="178"/>
      <c r="L138" s="37"/>
      <c r="M138" s="179" t="s">
        <v>1</v>
      </c>
      <c r="N138" s="180" t="s">
        <v>38</v>
      </c>
      <c r="O138" s="75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3" t="s">
        <v>121</v>
      </c>
      <c r="AT138" s="183" t="s">
        <v>117</v>
      </c>
      <c r="AU138" s="183" t="s">
        <v>83</v>
      </c>
      <c r="AY138" s="17" t="s">
        <v>114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7" t="s">
        <v>81</v>
      </c>
      <c r="BK138" s="184">
        <f>ROUND(I138*H138,2)</f>
        <v>0</v>
      </c>
      <c r="BL138" s="17" t="s">
        <v>121</v>
      </c>
      <c r="BM138" s="183" t="s">
        <v>156</v>
      </c>
    </row>
    <row r="139" s="2" customFormat="1">
      <c r="A139" s="36"/>
      <c r="B139" s="37"/>
      <c r="C139" s="36"/>
      <c r="D139" s="185" t="s">
        <v>123</v>
      </c>
      <c r="E139" s="36"/>
      <c r="F139" s="186" t="s">
        <v>145</v>
      </c>
      <c r="G139" s="36"/>
      <c r="H139" s="36"/>
      <c r="I139" s="187"/>
      <c r="J139" s="36"/>
      <c r="K139" s="36"/>
      <c r="L139" s="37"/>
      <c r="M139" s="188"/>
      <c r="N139" s="189"/>
      <c r="O139" s="75"/>
      <c r="P139" s="75"/>
      <c r="Q139" s="75"/>
      <c r="R139" s="75"/>
      <c r="S139" s="75"/>
      <c r="T139" s="7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7" t="s">
        <v>123</v>
      </c>
      <c r="AU139" s="17" t="s">
        <v>83</v>
      </c>
    </row>
    <row r="140" s="13" customFormat="1">
      <c r="A140" s="13"/>
      <c r="B140" s="190"/>
      <c r="C140" s="13"/>
      <c r="D140" s="191" t="s">
        <v>125</v>
      </c>
      <c r="E140" s="192" t="s">
        <v>1</v>
      </c>
      <c r="F140" s="193" t="s">
        <v>146</v>
      </c>
      <c r="G140" s="13"/>
      <c r="H140" s="192" t="s">
        <v>1</v>
      </c>
      <c r="I140" s="194"/>
      <c r="J140" s="13"/>
      <c r="K140" s="13"/>
      <c r="L140" s="190"/>
      <c r="M140" s="195"/>
      <c r="N140" s="196"/>
      <c r="O140" s="196"/>
      <c r="P140" s="196"/>
      <c r="Q140" s="196"/>
      <c r="R140" s="196"/>
      <c r="S140" s="196"/>
      <c r="T140" s="19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2" t="s">
        <v>125</v>
      </c>
      <c r="AU140" s="192" t="s">
        <v>83</v>
      </c>
      <c r="AV140" s="13" t="s">
        <v>81</v>
      </c>
      <c r="AW140" s="13" t="s">
        <v>30</v>
      </c>
      <c r="AX140" s="13" t="s">
        <v>73</v>
      </c>
      <c r="AY140" s="192" t="s">
        <v>114</v>
      </c>
    </row>
    <row r="141" s="13" customFormat="1">
      <c r="A141" s="13"/>
      <c r="B141" s="190"/>
      <c r="C141" s="13"/>
      <c r="D141" s="191" t="s">
        <v>125</v>
      </c>
      <c r="E141" s="192" t="s">
        <v>1</v>
      </c>
      <c r="F141" s="193" t="s">
        <v>135</v>
      </c>
      <c r="G141" s="13"/>
      <c r="H141" s="192" t="s">
        <v>1</v>
      </c>
      <c r="I141" s="194"/>
      <c r="J141" s="13"/>
      <c r="K141" s="13"/>
      <c r="L141" s="190"/>
      <c r="M141" s="195"/>
      <c r="N141" s="196"/>
      <c r="O141" s="196"/>
      <c r="P141" s="196"/>
      <c r="Q141" s="196"/>
      <c r="R141" s="196"/>
      <c r="S141" s="196"/>
      <c r="T141" s="19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2" t="s">
        <v>125</v>
      </c>
      <c r="AU141" s="192" t="s">
        <v>83</v>
      </c>
      <c r="AV141" s="13" t="s">
        <v>81</v>
      </c>
      <c r="AW141" s="13" t="s">
        <v>30</v>
      </c>
      <c r="AX141" s="13" t="s">
        <v>73</v>
      </c>
      <c r="AY141" s="192" t="s">
        <v>114</v>
      </c>
    </row>
    <row r="142" s="14" customFormat="1">
      <c r="A142" s="14"/>
      <c r="B142" s="198"/>
      <c r="C142" s="14"/>
      <c r="D142" s="191" t="s">
        <v>125</v>
      </c>
      <c r="E142" s="199" t="s">
        <v>1</v>
      </c>
      <c r="F142" s="200" t="s">
        <v>81</v>
      </c>
      <c r="G142" s="14"/>
      <c r="H142" s="201">
        <v>1</v>
      </c>
      <c r="I142" s="202"/>
      <c r="J142" s="14"/>
      <c r="K142" s="14"/>
      <c r="L142" s="198"/>
      <c r="M142" s="203"/>
      <c r="N142" s="204"/>
      <c r="O142" s="204"/>
      <c r="P142" s="204"/>
      <c r="Q142" s="204"/>
      <c r="R142" s="204"/>
      <c r="S142" s="204"/>
      <c r="T142" s="20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9" t="s">
        <v>125</v>
      </c>
      <c r="AU142" s="199" t="s">
        <v>83</v>
      </c>
      <c r="AV142" s="14" t="s">
        <v>83</v>
      </c>
      <c r="AW142" s="14" t="s">
        <v>30</v>
      </c>
      <c r="AX142" s="14" t="s">
        <v>81</v>
      </c>
      <c r="AY142" s="199" t="s">
        <v>114</v>
      </c>
    </row>
    <row r="143" s="2" customFormat="1" ht="16.5" customHeight="1">
      <c r="A143" s="36"/>
      <c r="B143" s="170"/>
      <c r="C143" s="171" t="s">
        <v>113</v>
      </c>
      <c r="D143" s="171" t="s">
        <v>117</v>
      </c>
      <c r="E143" s="172" t="s">
        <v>147</v>
      </c>
      <c r="F143" s="173" t="s">
        <v>131</v>
      </c>
      <c r="G143" s="174" t="s">
        <v>120</v>
      </c>
      <c r="H143" s="175">
        <v>2451</v>
      </c>
      <c r="I143" s="176"/>
      <c r="J143" s="177">
        <f>ROUND(I143*H143,2)</f>
        <v>0</v>
      </c>
      <c r="K143" s="178"/>
      <c r="L143" s="37"/>
      <c r="M143" s="179" t="s">
        <v>1</v>
      </c>
      <c r="N143" s="180" t="s">
        <v>38</v>
      </c>
      <c r="O143" s="75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3" t="s">
        <v>121</v>
      </c>
      <c r="AT143" s="183" t="s">
        <v>117</v>
      </c>
      <c r="AU143" s="183" t="s">
        <v>83</v>
      </c>
      <c r="AY143" s="17" t="s">
        <v>114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7" t="s">
        <v>81</v>
      </c>
      <c r="BK143" s="184">
        <f>ROUND(I143*H143,2)</f>
        <v>0</v>
      </c>
      <c r="BL143" s="17" t="s">
        <v>121</v>
      </c>
      <c r="BM143" s="183" t="s">
        <v>157</v>
      </c>
    </row>
    <row r="144" s="2" customFormat="1">
      <c r="A144" s="36"/>
      <c r="B144" s="37"/>
      <c r="C144" s="36"/>
      <c r="D144" s="185" t="s">
        <v>123</v>
      </c>
      <c r="E144" s="36"/>
      <c r="F144" s="186" t="s">
        <v>149</v>
      </c>
      <c r="G144" s="36"/>
      <c r="H144" s="36"/>
      <c r="I144" s="187"/>
      <c r="J144" s="36"/>
      <c r="K144" s="36"/>
      <c r="L144" s="37"/>
      <c r="M144" s="188"/>
      <c r="N144" s="189"/>
      <c r="O144" s="75"/>
      <c r="P144" s="75"/>
      <c r="Q144" s="75"/>
      <c r="R144" s="75"/>
      <c r="S144" s="75"/>
      <c r="T144" s="7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7" t="s">
        <v>123</v>
      </c>
      <c r="AU144" s="17" t="s">
        <v>83</v>
      </c>
    </row>
    <row r="145" s="13" customFormat="1">
      <c r="A145" s="13"/>
      <c r="B145" s="190"/>
      <c r="C145" s="13"/>
      <c r="D145" s="191" t="s">
        <v>125</v>
      </c>
      <c r="E145" s="192" t="s">
        <v>1</v>
      </c>
      <c r="F145" s="193" t="s">
        <v>150</v>
      </c>
      <c r="G145" s="13"/>
      <c r="H145" s="192" t="s">
        <v>1</v>
      </c>
      <c r="I145" s="194"/>
      <c r="J145" s="13"/>
      <c r="K145" s="13"/>
      <c r="L145" s="190"/>
      <c r="M145" s="195"/>
      <c r="N145" s="196"/>
      <c r="O145" s="196"/>
      <c r="P145" s="196"/>
      <c r="Q145" s="196"/>
      <c r="R145" s="196"/>
      <c r="S145" s="196"/>
      <c r="T145" s="19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2" t="s">
        <v>125</v>
      </c>
      <c r="AU145" s="192" t="s">
        <v>83</v>
      </c>
      <c r="AV145" s="13" t="s">
        <v>81</v>
      </c>
      <c r="AW145" s="13" t="s">
        <v>30</v>
      </c>
      <c r="AX145" s="13" t="s">
        <v>73</v>
      </c>
      <c r="AY145" s="192" t="s">
        <v>114</v>
      </c>
    </row>
    <row r="146" s="13" customFormat="1">
      <c r="A146" s="13"/>
      <c r="B146" s="190"/>
      <c r="C146" s="13"/>
      <c r="D146" s="191" t="s">
        <v>125</v>
      </c>
      <c r="E146" s="192" t="s">
        <v>1</v>
      </c>
      <c r="F146" s="193" t="s">
        <v>135</v>
      </c>
      <c r="G146" s="13"/>
      <c r="H146" s="192" t="s">
        <v>1</v>
      </c>
      <c r="I146" s="194"/>
      <c r="J146" s="13"/>
      <c r="K146" s="13"/>
      <c r="L146" s="190"/>
      <c r="M146" s="195"/>
      <c r="N146" s="196"/>
      <c r="O146" s="196"/>
      <c r="P146" s="196"/>
      <c r="Q146" s="196"/>
      <c r="R146" s="196"/>
      <c r="S146" s="196"/>
      <c r="T146" s="19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2" t="s">
        <v>125</v>
      </c>
      <c r="AU146" s="192" t="s">
        <v>83</v>
      </c>
      <c r="AV146" s="13" t="s">
        <v>81</v>
      </c>
      <c r="AW146" s="13" t="s">
        <v>30</v>
      </c>
      <c r="AX146" s="13" t="s">
        <v>73</v>
      </c>
      <c r="AY146" s="192" t="s">
        <v>114</v>
      </c>
    </row>
    <row r="147" s="14" customFormat="1">
      <c r="A147" s="14"/>
      <c r="B147" s="198"/>
      <c r="C147" s="14"/>
      <c r="D147" s="191" t="s">
        <v>125</v>
      </c>
      <c r="E147" s="199" t="s">
        <v>1</v>
      </c>
      <c r="F147" s="200" t="s">
        <v>154</v>
      </c>
      <c r="G147" s="14"/>
      <c r="H147" s="201">
        <v>2451</v>
      </c>
      <c r="I147" s="202"/>
      <c r="J147" s="14"/>
      <c r="K147" s="14"/>
      <c r="L147" s="198"/>
      <c r="M147" s="206"/>
      <c r="N147" s="207"/>
      <c r="O147" s="207"/>
      <c r="P147" s="207"/>
      <c r="Q147" s="207"/>
      <c r="R147" s="207"/>
      <c r="S147" s="207"/>
      <c r="T147" s="20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9" t="s">
        <v>125</v>
      </c>
      <c r="AU147" s="199" t="s">
        <v>83</v>
      </c>
      <c r="AV147" s="14" t="s">
        <v>83</v>
      </c>
      <c r="AW147" s="14" t="s">
        <v>30</v>
      </c>
      <c r="AX147" s="14" t="s">
        <v>81</v>
      </c>
      <c r="AY147" s="199" t="s">
        <v>114</v>
      </c>
    </row>
    <row r="148" s="2" customFormat="1" ht="6.96" customHeight="1">
      <c r="A148" s="36"/>
      <c r="B148" s="58"/>
      <c r="C148" s="59"/>
      <c r="D148" s="59"/>
      <c r="E148" s="59"/>
      <c r="F148" s="59"/>
      <c r="G148" s="59"/>
      <c r="H148" s="59"/>
      <c r="I148" s="59"/>
      <c r="J148" s="59"/>
      <c r="K148" s="59"/>
      <c r="L148" s="37"/>
      <c r="M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</row>
  </sheetData>
  <autoFilter ref="C118:K14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hyperlinks>
    <hyperlink ref="F123" r:id="rId1" display="https://podminky.urs.cz/item/CS_URS_2025_02/013254000"/>
    <hyperlink ref="F129" r:id="rId2" display="https://podminky.urs.cz/item/CS_URS_2025_02/041903000"/>
    <hyperlink ref="F134" r:id="rId3" display="https://podminky.urs.cz/item/CS_URS_2025_02/041903000.1"/>
    <hyperlink ref="F139" r:id="rId4" display="https://podminky.urs.cz/item/CS_URS_2025_02/041903000.2"/>
    <hyperlink ref="F144" r:id="rId5" display="https://podminky.urs.cz/item/CS_URS_2025_02/041903000.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Basler Miroslav, Ing.</dc:creator>
  <cp:lastModifiedBy>Basler Miroslav, Ing.</cp:lastModifiedBy>
  <dcterms:created xsi:type="dcterms:W3CDTF">2025-09-09T09:36:56Z</dcterms:created>
  <dcterms:modified xsi:type="dcterms:W3CDTF">2025-09-09T09:36:58Z</dcterms:modified>
</cp:coreProperties>
</file>